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showInkAnnotation="0" updateLinks="never" defaultThemeVersion="124226"/>
  <xr:revisionPtr revIDLastSave="0" documentId="13_ncr:1_{79A0A14C-9F66-4979-8190-D447D331B04F}" xr6:coauthVersionLast="36" xr6:coauthVersionMax="36" xr10:uidLastSave="{00000000-0000-0000-0000-000000000000}"/>
  <bookViews>
    <workbookView xWindow="0" yWindow="0" windowWidth="15345" windowHeight="6765" xr2:uid="{00000000-000D-0000-FFFF-FFFF00000000}"/>
  </bookViews>
  <sheets>
    <sheet name="申請書" sheetId="1" r:id="rId1"/>
    <sheet name="リスト" sheetId="2" state="hidden" r:id="rId2"/>
  </sheets>
  <externalReferences>
    <externalReference r:id="rId3"/>
    <externalReference r:id="rId4"/>
    <externalReference r:id="rId5"/>
    <externalReference r:id="rId6"/>
    <externalReference r:id="rId7"/>
  </externalReferences>
  <definedNames>
    <definedName name="_xlnm.Print_Area" localSheetId="0">申請書!$A$1:$AP$124</definedName>
    <definedName name="システム情報工学">リスト!$L$2:$L$10</definedName>
    <definedName name="ビジネス科学">リスト!$J$2:$J$7</definedName>
    <definedName name="医">リスト!$N$29:$N$31</definedName>
    <definedName name="学群">リスト!$H$28:$P$28</definedName>
    <definedName name="教育">リスト!$H$2:$H$4</definedName>
    <definedName name="芸術専門">リスト!$P$29</definedName>
    <definedName name="研究科">リスト!$H$1:$O$1</definedName>
    <definedName name="社会・国際">リスト!$I$29:$I$30</definedName>
    <definedName name="情報">リスト!$M$29:$M$31</definedName>
    <definedName name="人間">リスト!$J$29:$J$31</definedName>
    <definedName name="人間総合科学">リスト!$N$2:$N$26</definedName>
    <definedName name="人文・文化">リスト!$H$29:$H$31</definedName>
    <definedName name="人文社会科学">リスト!$I$2:$I$11</definedName>
    <definedName name="図書館情報メディア">リスト!$O$2:$O$3</definedName>
    <definedName name="数理物質科学">リスト!$K$2:$K$9</definedName>
    <definedName name="生命環境">リスト!$K$29:$K$31</definedName>
    <definedName name="生命環境科学">リスト!$M$2:$M$15</definedName>
    <definedName name="体育専門">リスト!$O$29</definedName>
    <definedName name="理工">リスト!$L$29:$L$34</definedName>
  </definedNames>
  <calcPr calcId="191029"/>
</workbook>
</file>

<file path=xl/calcChain.xml><?xml version="1.0" encoding="utf-8"?>
<calcChain xmlns="http://schemas.openxmlformats.org/spreadsheetml/2006/main">
  <c r="AQ95" i="1" l="1"/>
  <c r="AQ9" i="1" l="1"/>
  <c r="AQ109" i="1" l="1"/>
  <c r="AQ94" i="1" l="1"/>
  <c r="AQ111" i="1" l="1"/>
  <c r="AQ93" i="1" l="1"/>
  <c r="AQ98" i="1" l="1"/>
  <c r="AQ118" i="1" l="1"/>
  <c r="AQ117" i="1"/>
  <c r="AQ112" i="1" l="1"/>
  <c r="AQ74" i="1"/>
  <c r="AQ75" i="1" l="1"/>
  <c r="AQ7" i="1" l="1"/>
  <c r="L91" i="1" l="1"/>
  <c r="L83" i="1" l="1"/>
  <c r="Q83" i="1"/>
  <c r="V83" i="1"/>
  <c r="AA83" i="1"/>
  <c r="AF83" i="1"/>
  <c r="AK83" i="1"/>
  <c r="AK91" i="1" l="1"/>
  <c r="Q91" i="1"/>
  <c r="V91" i="1"/>
  <c r="AA91" i="1"/>
  <c r="AF91" i="1"/>
  <c r="AQ60" i="1" l="1"/>
  <c r="AQ59" i="1"/>
  <c r="AQ28" i="1"/>
  <c r="AQ19" i="1"/>
  <c r="AQ12" i="1"/>
  <c r="AQ10" i="1"/>
  <c r="AQ8" i="1"/>
  <c r="AQ6" i="1"/>
  <c r="AQ5" i="1"/>
  <c r="AQ4" i="1"/>
  <c r="AQ3" i="1"/>
  <c r="AQ64" i="1"/>
  <c r="AQ65" i="1"/>
  <c r="AQ66" i="1"/>
  <c r="AQ113" i="1"/>
  <c r="AQ110" i="1"/>
  <c r="AQ108" i="1"/>
  <c r="AQ107" i="1"/>
  <c r="AQ106" i="1"/>
  <c r="AQ105" i="1"/>
  <c r="AQ104" i="1"/>
  <c r="AQ103" i="1"/>
  <c r="AQ102" i="1"/>
  <c r="AQ100" i="1"/>
  <c r="AQ92" i="1"/>
  <c r="AQ73" i="1"/>
  <c r="AQ72" i="1"/>
  <c r="G64" i="1" l="1"/>
  <c r="G63" i="1"/>
  <c r="G62" i="1"/>
  <c r="N63" i="1"/>
  <c r="N62" i="1"/>
  <c r="Z63" i="1"/>
  <c r="AL63" i="1"/>
  <c r="AL62" i="1"/>
  <c r="AQ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19" authorId="0" shapeId="0" xr:uid="{00000000-0006-0000-0000-000001000000}">
      <text>
        <r>
          <rPr>
            <sz val="8"/>
            <color indexed="81"/>
            <rFont val="ＭＳ Ｐゴシック"/>
            <family val="3"/>
            <charset val="128"/>
          </rPr>
          <t>どちらかを選択してください。
徴収猶予を選択し許可された場合、口座振替はありません。8月末まで支払い猶予となり払込票による納付となります。なお、払込手数料・印紙税の負担が必要となります。</t>
        </r>
      </text>
    </comment>
    <comment ref="AO22" authorId="0" shapeId="0" xr:uid="{00000000-0006-0000-0000-000002000000}">
      <text>
        <r>
          <rPr>
            <b/>
            <sz val="8"/>
            <color indexed="81"/>
            <rFont val="ＭＳ Ｐゴシック"/>
            <family val="3"/>
            <charset val="128"/>
          </rPr>
          <t xml:space="preserve">授業料免除を申請する理由【全員入力】
</t>
        </r>
        <r>
          <rPr>
            <sz val="8"/>
            <color indexed="81"/>
            <rFont val="ＭＳ Ｐゴシック"/>
            <family val="3"/>
            <charset val="128"/>
          </rPr>
          <t>授業料免除を申請する理由について、該当する番号一つをチェックしてください。</t>
        </r>
      </text>
    </comment>
    <comment ref="B28" authorId="0" shapeId="0" xr:uid="{00000000-0006-0000-0000-000003000000}">
      <text>
        <r>
          <rPr>
            <b/>
            <sz val="7"/>
            <color indexed="81"/>
            <rFont val="ＭＳ Ｐゴシック"/>
            <family val="3"/>
            <charset val="128"/>
          </rPr>
          <t>申請の理由及び家庭の事情等</t>
        </r>
        <r>
          <rPr>
            <sz val="7"/>
            <color indexed="81"/>
            <rFont val="ＭＳ Ｐゴシック"/>
            <family val="3"/>
            <charset val="128"/>
          </rPr>
          <t xml:space="preserve">
・家庭の収入状況           
・生活費を現在はどのようにまかなっているのか           
・経常的な収入が皆無または僅かな場合は、生活の方法           
※可能な限り日本語で入力してください。           
</t>
        </r>
      </text>
    </comment>
    <comment ref="AJ110" authorId="0" shapeId="0" xr:uid="{00000000-0006-0000-0000-000004000000}">
      <text>
        <r>
          <rPr>
            <b/>
            <sz val="8"/>
            <color indexed="81"/>
            <rFont val="ＭＳ Ｐゴシック"/>
            <family val="3"/>
            <charset val="128"/>
          </rPr>
          <t>特別控除【該当者のみ入力】</t>
        </r>
        <r>
          <rPr>
            <sz val="8"/>
            <color indexed="81"/>
            <rFont val="ＭＳ Ｐゴシック"/>
            <family val="3"/>
            <charset val="128"/>
          </rPr>
          <t xml:space="preserve">
該当する項目がある場合は必ず□にチェックし、必要事項を入力。証明書類を必ず添付（証明書類が無い場合、控除は受けられない）。</t>
        </r>
      </text>
    </comment>
  </commentList>
</comments>
</file>

<file path=xl/sharedStrings.xml><?xml version="1.0" encoding="utf-8"?>
<sst xmlns="http://schemas.openxmlformats.org/spreadsheetml/2006/main" count="474" uniqueCount="322">
  <si>
    <t>日</t>
    <rPh sb="0" eb="1">
      <t>ニチ</t>
    </rPh>
    <phoneticPr fontId="1"/>
  </si>
  <si>
    <t>月</t>
    <rPh sb="0" eb="1">
      <t>ツキ</t>
    </rPh>
    <phoneticPr fontId="1"/>
  </si>
  <si>
    <t>年</t>
    <rPh sb="0" eb="1">
      <t>ネン</t>
    </rPh>
    <phoneticPr fontId="1"/>
  </si>
  <si>
    <t>筑波大学長　殿</t>
    <rPh sb="0" eb="2">
      <t>ツクバ</t>
    </rPh>
    <rPh sb="2" eb="4">
      <t>ダイガク</t>
    </rPh>
    <rPh sb="4" eb="5">
      <t>チョウ</t>
    </rPh>
    <rPh sb="6" eb="7">
      <t>ドノ</t>
    </rPh>
    <phoneticPr fontId="1"/>
  </si>
  <si>
    <t>学籍番号</t>
    <rPh sb="0" eb="2">
      <t>ガクセキ</t>
    </rPh>
    <rPh sb="2" eb="4">
      <t>バンゴウ</t>
    </rPh>
    <phoneticPr fontId="1"/>
  </si>
  <si>
    <t>入学年度　</t>
    <rPh sb="0" eb="2">
      <t>ニュウガク</t>
    </rPh>
    <rPh sb="2" eb="4">
      <t>ネンド</t>
    </rPh>
    <phoneticPr fontId="1"/>
  </si>
  <si>
    <t>卒業・修了予定</t>
    <rPh sb="0" eb="2">
      <t>ソツギョウ</t>
    </rPh>
    <rPh sb="3" eb="5">
      <t>シュウリョウ</t>
    </rPh>
    <rPh sb="5" eb="7">
      <t>ヨテイ</t>
    </rPh>
    <phoneticPr fontId="1"/>
  </si>
  <si>
    <t>所属</t>
    <rPh sb="0" eb="2">
      <t>ショゾク</t>
    </rPh>
    <phoneticPr fontId="1"/>
  </si>
  <si>
    <t>博士前期</t>
    <rPh sb="0" eb="2">
      <t>ハカセ</t>
    </rPh>
    <rPh sb="2" eb="4">
      <t>ゼンキ</t>
    </rPh>
    <phoneticPr fontId="1"/>
  </si>
  <si>
    <t>博士後期</t>
    <rPh sb="0" eb="2">
      <t>ハカセ</t>
    </rPh>
    <rPh sb="2" eb="4">
      <t>コウキ</t>
    </rPh>
    <phoneticPr fontId="1"/>
  </si>
  <si>
    <t>人文・文化</t>
  </si>
  <si>
    <t>社会・国際</t>
  </si>
  <si>
    <t>人間</t>
  </si>
  <si>
    <t>生命環境</t>
  </si>
  <si>
    <t>理工</t>
  </si>
  <si>
    <t>情報</t>
  </si>
  <si>
    <t>医</t>
  </si>
  <si>
    <t>体育専門</t>
  </si>
  <si>
    <t>芸術専門</t>
  </si>
  <si>
    <t>年次</t>
    <rPh sb="0" eb="2">
      <t>ネンジ</t>
    </rPh>
    <phoneticPr fontId="1"/>
  </si>
  <si>
    <t>課程</t>
    <rPh sb="0" eb="2">
      <t>カテイ</t>
    </rPh>
    <phoneticPr fontId="1"/>
  </si>
  <si>
    <t>フリガナ</t>
    <phoneticPr fontId="1"/>
  </si>
  <si>
    <t>氏　名　（署　名）</t>
    <rPh sb="0" eb="1">
      <t>シ</t>
    </rPh>
    <rPh sb="2" eb="3">
      <t>ナ</t>
    </rPh>
    <rPh sb="5" eb="6">
      <t>ショ</t>
    </rPh>
    <rPh sb="7" eb="8">
      <t>ナ</t>
    </rPh>
    <phoneticPr fontId="1"/>
  </si>
  <si>
    <t>年</t>
    <rPh sb="0" eb="1">
      <t>ネン</t>
    </rPh>
    <phoneticPr fontId="1"/>
  </si>
  <si>
    <t>月</t>
    <rPh sb="0" eb="1">
      <t>ガツ</t>
    </rPh>
    <phoneticPr fontId="1"/>
  </si>
  <si>
    <t>（</t>
    <phoneticPr fontId="1"/>
  </si>
  <si>
    <t>か月間）</t>
    <rPh sb="1" eb="3">
      <t>ゲツカン</t>
    </rPh>
    <phoneticPr fontId="1"/>
  </si>
  <si>
    <t>年</t>
    <rPh sb="0" eb="1">
      <t>ネン</t>
    </rPh>
    <phoneticPr fontId="1"/>
  </si>
  <si>
    <t>学籍番号</t>
    <rPh sb="0" eb="2">
      <t>ガクセキ</t>
    </rPh>
    <rPh sb="2" eb="4">
      <t>バンゴウ</t>
    </rPh>
    <phoneticPr fontId="1"/>
  </si>
  <si>
    <t>氏名</t>
    <rPh sb="0" eb="2">
      <t>シメイ</t>
    </rPh>
    <phoneticPr fontId="1"/>
  </si>
  <si>
    <t>住所等</t>
    <rPh sb="0" eb="2">
      <t>ジュウショ</t>
    </rPh>
    <rPh sb="2" eb="3">
      <t>トウ</t>
    </rPh>
    <phoneticPr fontId="1"/>
  </si>
  <si>
    <t>本人</t>
    <rPh sb="0" eb="2">
      <t>ホンニン</t>
    </rPh>
    <phoneticPr fontId="1"/>
  </si>
  <si>
    <t>（〒</t>
    <phoneticPr fontId="1"/>
  </si>
  <si>
    <t>）</t>
    <phoneticPr fontId="1"/>
  </si>
  <si>
    <t>℡</t>
    <phoneticPr fontId="1"/>
  </si>
  <si>
    <t>－</t>
    <phoneticPr fontId="1"/>
  </si>
  <si>
    <t>－</t>
    <phoneticPr fontId="1"/>
  </si>
  <si>
    <t>申請者との関係</t>
    <rPh sb="0" eb="3">
      <t>シンセイシャ</t>
    </rPh>
    <rPh sb="5" eb="7">
      <t>カンケイ</t>
    </rPh>
    <phoneticPr fontId="1"/>
  </si>
  <si>
    <t>年齢</t>
    <rPh sb="0" eb="2">
      <t>ネンレイ</t>
    </rPh>
    <phoneticPr fontId="1"/>
  </si>
  <si>
    <t>給与収入</t>
    <rPh sb="0" eb="2">
      <t>キュウヨ</t>
    </rPh>
    <rPh sb="2" eb="4">
      <t>シュウニュウ</t>
    </rPh>
    <phoneticPr fontId="1"/>
  </si>
  <si>
    <t>給与収入金額※</t>
    <rPh sb="0" eb="2">
      <t>キュウヨ</t>
    </rPh>
    <rPh sb="2" eb="4">
      <t>シュウニュウ</t>
    </rPh>
    <rPh sb="4" eb="6">
      <t>キンガク</t>
    </rPh>
    <phoneticPr fontId="1"/>
  </si>
  <si>
    <t>年金（老齢年金）※</t>
    <rPh sb="0" eb="2">
      <t>ネンキン</t>
    </rPh>
    <rPh sb="3" eb="5">
      <t>ロウレイ</t>
    </rPh>
    <rPh sb="5" eb="7">
      <t>ネンキン</t>
    </rPh>
    <phoneticPr fontId="1"/>
  </si>
  <si>
    <t>年金（障害・遺族年金等）</t>
    <rPh sb="0" eb="2">
      <t>ネンキン</t>
    </rPh>
    <rPh sb="3" eb="5">
      <t>ショウガイ</t>
    </rPh>
    <rPh sb="6" eb="8">
      <t>イゾク</t>
    </rPh>
    <rPh sb="8" eb="10">
      <t>ネンキン</t>
    </rPh>
    <rPh sb="10" eb="11">
      <t>トウ</t>
    </rPh>
    <phoneticPr fontId="1"/>
  </si>
  <si>
    <t>雇用保険</t>
    <rPh sb="0" eb="2">
      <t>コヨウ</t>
    </rPh>
    <rPh sb="2" eb="4">
      <t>ホケン</t>
    </rPh>
    <phoneticPr fontId="1"/>
  </si>
  <si>
    <t>その他（</t>
    <rPh sb="2" eb="3">
      <t>タ</t>
    </rPh>
    <phoneticPr fontId="1"/>
  </si>
  <si>
    <t>計</t>
    <rPh sb="0" eb="1">
      <t>ケイ</t>
    </rPh>
    <phoneticPr fontId="1"/>
  </si>
  <si>
    <t>給与収入以外の所得</t>
    <rPh sb="0" eb="2">
      <t>キュウヨ</t>
    </rPh>
    <rPh sb="2" eb="4">
      <t>シュウニュウ</t>
    </rPh>
    <rPh sb="4" eb="6">
      <t>イガイ</t>
    </rPh>
    <rPh sb="7" eb="9">
      <t>ショトク</t>
    </rPh>
    <phoneticPr fontId="1"/>
  </si>
  <si>
    <t>地代・家賃・利子・配当※</t>
    <rPh sb="0" eb="2">
      <t>チダイ</t>
    </rPh>
    <rPh sb="3" eb="5">
      <t>ヤチン</t>
    </rPh>
    <rPh sb="6" eb="8">
      <t>リシ</t>
    </rPh>
    <rPh sb="9" eb="11">
      <t>ハイトウ</t>
    </rPh>
    <phoneticPr fontId="1"/>
  </si>
  <si>
    <t>養育費等</t>
    <rPh sb="0" eb="3">
      <t>ヨウイクヒ</t>
    </rPh>
    <rPh sb="3" eb="4">
      <t>トウ</t>
    </rPh>
    <phoneticPr fontId="1"/>
  </si>
  <si>
    <t>臨時所得</t>
    <rPh sb="0" eb="2">
      <t>リンジ</t>
    </rPh>
    <rPh sb="2" eb="4">
      <t>ショトク</t>
    </rPh>
    <phoneticPr fontId="1"/>
  </si>
  <si>
    <t>氏　　　名</t>
    <rPh sb="0" eb="1">
      <t>シ</t>
    </rPh>
    <rPh sb="4" eb="5">
      <t>メイ</t>
    </rPh>
    <phoneticPr fontId="1"/>
  </si>
  <si>
    <t>年　　　齢</t>
    <rPh sb="0" eb="1">
      <t>ネン</t>
    </rPh>
    <rPh sb="4" eb="5">
      <t>トシ</t>
    </rPh>
    <phoneticPr fontId="1"/>
  </si>
  <si>
    <t>職　　　業</t>
    <rPh sb="0" eb="1">
      <t>ショク</t>
    </rPh>
    <rPh sb="4" eb="5">
      <t>ギョウ</t>
    </rPh>
    <phoneticPr fontId="1"/>
  </si>
  <si>
    <t>（千円）</t>
    <rPh sb="1" eb="3">
      <t>センエン</t>
    </rPh>
    <phoneticPr fontId="1"/>
  </si>
  <si>
    <t>父</t>
    <rPh sb="0" eb="1">
      <t>チチ</t>
    </rPh>
    <phoneticPr fontId="1"/>
  </si>
  <si>
    <t>母</t>
    <rPh sb="0" eb="1">
      <t>ハハ</t>
    </rPh>
    <phoneticPr fontId="1"/>
  </si>
  <si>
    <t>千円</t>
    <rPh sb="0" eb="2">
      <t>センエン</t>
    </rPh>
    <phoneticPr fontId="1"/>
  </si>
  <si>
    <t>授業料</t>
    <rPh sb="0" eb="3">
      <t>ジュギョウリョウ</t>
    </rPh>
    <phoneticPr fontId="1"/>
  </si>
  <si>
    <t>年額（千円）</t>
    <rPh sb="0" eb="2">
      <t>ネンガク</t>
    </rPh>
    <rPh sb="3" eb="5">
      <t>センエン</t>
    </rPh>
    <phoneticPr fontId="1"/>
  </si>
  <si>
    <t>授業料免除状況</t>
    <rPh sb="0" eb="3">
      <t>ジュギョウリョウ</t>
    </rPh>
    <rPh sb="3" eb="5">
      <t>メンジョ</t>
    </rPh>
    <rPh sb="5" eb="7">
      <t>ジョウキョウ</t>
    </rPh>
    <phoneticPr fontId="1"/>
  </si>
  <si>
    <t>秋学期</t>
    <rPh sb="0" eb="3">
      <t>アキガッキ</t>
    </rPh>
    <phoneticPr fontId="1"/>
  </si>
  <si>
    <t>春学期</t>
    <rPh sb="0" eb="3">
      <t>ハルガッキ</t>
    </rPh>
    <phoneticPr fontId="1"/>
  </si>
  <si>
    <t>通学区分</t>
    <rPh sb="0" eb="2">
      <t>ツウガク</t>
    </rPh>
    <rPh sb="2" eb="4">
      <t>クブン</t>
    </rPh>
    <phoneticPr fontId="1"/>
  </si>
  <si>
    <t>続柄</t>
    <rPh sb="0" eb="2">
      <t>ゾクガラ</t>
    </rPh>
    <phoneticPr fontId="1"/>
  </si>
  <si>
    <t>学校区分</t>
    <rPh sb="0" eb="2">
      <t>ガッコウ</t>
    </rPh>
    <rPh sb="2" eb="4">
      <t>クブン</t>
    </rPh>
    <phoneticPr fontId="1"/>
  </si>
  <si>
    <t>（学校名）</t>
    <rPh sb="1" eb="3">
      <t>ガッコウ</t>
    </rPh>
    <rPh sb="3" eb="4">
      <t>メイ</t>
    </rPh>
    <phoneticPr fontId="1"/>
  </si>
  <si>
    <t>年）</t>
    <rPh sb="0" eb="1">
      <t>ネン</t>
    </rPh>
    <phoneticPr fontId="1"/>
  </si>
  <si>
    <t>小学校　中学校　高校　大学　高専　専修学校（高等課程）　専修学校（専門課程）</t>
  </si>
  <si>
    <t>⑨特別控除</t>
    <rPh sb="1" eb="3">
      <t>トクベツ</t>
    </rPh>
    <rPh sb="3" eb="5">
      <t>コウジョ</t>
    </rPh>
    <phoneticPr fontId="1"/>
  </si>
  <si>
    <t>続柄（</t>
    <rPh sb="0" eb="2">
      <t>ゾクガラ</t>
    </rPh>
    <phoneticPr fontId="1"/>
  </si>
  <si>
    <t>有・無</t>
  </si>
  <si>
    <t>障害者年金</t>
    <rPh sb="0" eb="3">
      <t>ショウガイシャ</t>
    </rPh>
    <rPh sb="3" eb="5">
      <t>ネンキン</t>
    </rPh>
    <phoneticPr fontId="1"/>
  </si>
  <si>
    <t>※</t>
    <phoneticPr fontId="1"/>
  </si>
  <si>
    <t>人</t>
    <rPh sb="0" eb="1">
      <t>ニン</t>
    </rPh>
    <phoneticPr fontId="1"/>
  </si>
  <si>
    <t>氏名（</t>
    <rPh sb="0" eb="2">
      <t>シメイ</t>
    </rPh>
    <phoneticPr fontId="1"/>
  </si>
  <si>
    <t>療養期間</t>
    <rPh sb="0" eb="2">
      <t>リョウヨウ</t>
    </rPh>
    <rPh sb="2" eb="4">
      <t>キカン</t>
    </rPh>
    <phoneticPr fontId="1"/>
  </si>
  <si>
    <t>月から</t>
    <rPh sb="0" eb="1">
      <t>ガツ</t>
    </rPh>
    <phoneticPr fontId="1"/>
  </si>
  <si>
    <t>療養費</t>
    <rPh sb="0" eb="3">
      <t>リョウヨウヒ</t>
    </rPh>
    <phoneticPr fontId="1"/>
  </si>
  <si>
    <t>合計（千円）</t>
    <rPh sb="0" eb="2">
      <t>ゴウケイ</t>
    </rPh>
    <rPh sb="3" eb="5">
      <t>センエン</t>
    </rPh>
    <phoneticPr fontId="1"/>
  </si>
  <si>
    <t>別居の期間</t>
    <rPh sb="0" eb="2">
      <t>ベッキョ</t>
    </rPh>
    <rPh sb="3" eb="5">
      <t>キカン</t>
    </rPh>
    <phoneticPr fontId="1"/>
  </si>
  <si>
    <t>月から（</t>
    <rPh sb="0" eb="1">
      <t>ガツ</t>
    </rPh>
    <phoneticPr fontId="1"/>
  </si>
  <si>
    <t>か月）</t>
    <rPh sb="1" eb="2">
      <t>ゲツ</t>
    </rPh>
    <phoneticPr fontId="1"/>
  </si>
  <si>
    <t>被災内容</t>
    <rPh sb="0" eb="2">
      <t>ヒサイ</t>
    </rPh>
    <rPh sb="2" eb="4">
      <t>ナイヨウ</t>
    </rPh>
    <phoneticPr fontId="1"/>
  </si>
  <si>
    <t>千円</t>
    <rPh sb="0" eb="2">
      <t>センエン</t>
    </rPh>
    <phoneticPr fontId="1"/>
  </si>
  <si>
    <t>学生生活課</t>
    <rPh sb="0" eb="2">
      <t>ガクセイ</t>
    </rPh>
    <rPh sb="2" eb="4">
      <t>セイカツ</t>
    </rPh>
    <rPh sb="4" eb="5">
      <t>カ</t>
    </rPh>
    <phoneticPr fontId="1"/>
  </si>
  <si>
    <t>学力</t>
    <rPh sb="0" eb="2">
      <t>ガクリョク</t>
    </rPh>
    <phoneticPr fontId="1"/>
  </si>
  <si>
    <t>一般</t>
    <rPh sb="0" eb="2">
      <t>イッパン</t>
    </rPh>
    <phoneticPr fontId="1"/>
  </si>
  <si>
    <t>事情（その他）</t>
    <rPh sb="0" eb="2">
      <t>ジジョウ</t>
    </rPh>
    <rPh sb="5" eb="6">
      <t>タ</t>
    </rPh>
    <phoneticPr fontId="1"/>
  </si>
  <si>
    <t>事情（死亡）</t>
    <rPh sb="0" eb="2">
      <t>ジジョウ</t>
    </rPh>
    <rPh sb="3" eb="5">
      <t>シボウ</t>
    </rPh>
    <phoneticPr fontId="1"/>
  </si>
  <si>
    <t>事情（失職）</t>
    <rPh sb="0" eb="2">
      <t>ジジョウ</t>
    </rPh>
    <rPh sb="3" eb="5">
      <t>シッショク</t>
    </rPh>
    <phoneticPr fontId="1"/>
  </si>
  <si>
    <t>家計（特例）</t>
    <rPh sb="0" eb="2">
      <t>カケイ</t>
    </rPh>
    <rPh sb="3" eb="5">
      <t>トクレイ</t>
    </rPh>
    <phoneticPr fontId="1"/>
  </si>
  <si>
    <t>有　・　無</t>
  </si>
  <si>
    <t>設置
区分</t>
    <rPh sb="0" eb="2">
      <t>セッチ</t>
    </rPh>
    <rPh sb="3" eb="5">
      <t>クブン</t>
    </rPh>
    <phoneticPr fontId="1"/>
  </si>
  <si>
    <t>入学　・　編入学</t>
    <phoneticPr fontId="1"/>
  </si>
  <si>
    <t>年）</t>
    <rPh sb="0" eb="1">
      <t>ネン</t>
    </rPh>
    <phoneticPr fontId="1"/>
  </si>
  <si>
    <t>（</t>
    <phoneticPr fontId="1"/>
  </si>
  <si>
    <t>無・有</t>
  </si>
  <si>
    <t>人文</t>
  </si>
  <si>
    <t>比較文化</t>
  </si>
  <si>
    <t>日本語・日本文化</t>
  </si>
  <si>
    <t>国際総合</t>
  </si>
  <si>
    <t>教育</t>
  </si>
  <si>
    <t>心理</t>
  </si>
  <si>
    <t>障害科</t>
  </si>
  <si>
    <t>生物</t>
  </si>
  <si>
    <t>生物資源</t>
  </si>
  <si>
    <t>地球</t>
  </si>
  <si>
    <t>数</t>
  </si>
  <si>
    <t>物理</t>
  </si>
  <si>
    <t>化</t>
  </si>
  <si>
    <t>応用理工</t>
  </si>
  <si>
    <t>工学システム</t>
  </si>
  <si>
    <t>社会工</t>
  </si>
  <si>
    <t>情報科</t>
  </si>
  <si>
    <t>情報メディア創成</t>
  </si>
  <si>
    <t>知識情報・図書館</t>
  </si>
  <si>
    <t>看護</t>
  </si>
  <si>
    <t>医療科</t>
  </si>
  <si>
    <t>人文社会科学</t>
  </si>
  <si>
    <t>数理物質科学</t>
  </si>
  <si>
    <t>システム情報工学</t>
  </si>
  <si>
    <t>生命環境科学</t>
  </si>
  <si>
    <t>人間総合科学</t>
  </si>
  <si>
    <t>図書館情報メディア</t>
  </si>
  <si>
    <t>哲学・思想</t>
  </si>
  <si>
    <t>歴史・人類学</t>
  </si>
  <si>
    <t>文芸・言語</t>
  </si>
  <si>
    <t>現代語・現代文化</t>
  </si>
  <si>
    <t>国際公共政策</t>
  </si>
  <si>
    <t>経済学</t>
  </si>
  <si>
    <t>法学</t>
  </si>
  <si>
    <t>国際地域研究</t>
  </si>
  <si>
    <t>国際日本研究</t>
  </si>
  <si>
    <t>数学</t>
  </si>
  <si>
    <t>物理学</t>
  </si>
  <si>
    <t>化学</t>
  </si>
  <si>
    <t>ナノサイエンス・ナノテクノロジー</t>
  </si>
  <si>
    <t>電子・物理工学</t>
  </si>
  <si>
    <t>物性・分子工学</t>
  </si>
  <si>
    <t>物質・材料工学</t>
  </si>
  <si>
    <t>社会工学</t>
  </si>
  <si>
    <t>リスク工学</t>
  </si>
  <si>
    <t>コンピュータサイエンス</t>
  </si>
  <si>
    <t>知能機能システム</t>
  </si>
  <si>
    <t>構造エネルギー工学</t>
  </si>
  <si>
    <t>社会システム工学</t>
  </si>
  <si>
    <t>社会システム・マネジメント</t>
  </si>
  <si>
    <t>地球科学</t>
  </si>
  <si>
    <t>生物科学</t>
  </si>
  <si>
    <t>生物資源科学</t>
  </si>
  <si>
    <t>環境科学</t>
  </si>
  <si>
    <t>地球環境科学</t>
  </si>
  <si>
    <t>地球進化科学</t>
  </si>
  <si>
    <t>環境バイオマス共生学</t>
  </si>
  <si>
    <t>国際地縁技術開発科学</t>
  </si>
  <si>
    <t>生物圏資源科学</t>
  </si>
  <si>
    <t>生物機能科学</t>
  </si>
  <si>
    <t>生命産業科学</t>
  </si>
  <si>
    <t>持続環境学</t>
  </si>
  <si>
    <t>先端農業技術科学</t>
  </si>
  <si>
    <t>スポーツ健康システム・マネジメント</t>
  </si>
  <si>
    <t>フロンティア医科学</t>
  </si>
  <si>
    <t>教育学</t>
  </si>
  <si>
    <t>教育基礎学</t>
  </si>
  <si>
    <t>学校教育学</t>
  </si>
  <si>
    <t>心理学</t>
  </si>
  <si>
    <t>障害科学</t>
  </si>
  <si>
    <t>生涯発達</t>
  </si>
  <si>
    <t>生涯発達科学</t>
  </si>
  <si>
    <t>ヒューマン・ケア科学</t>
  </si>
  <si>
    <t>感性認知脳科学</t>
  </si>
  <si>
    <t>スポーツ医学</t>
  </si>
  <si>
    <t>生命システム医学</t>
  </si>
  <si>
    <t>疾患制御医学</t>
  </si>
  <si>
    <t>看護科学</t>
  </si>
  <si>
    <t>体育学</t>
  </si>
  <si>
    <t>体育科学</t>
  </si>
  <si>
    <t>コーチング学</t>
  </si>
  <si>
    <t>芸術</t>
  </si>
  <si>
    <t>世界遺産</t>
  </si>
  <si>
    <t>世界文化遺産学</t>
  </si>
  <si>
    <t>【不備がある場合は赤字で表示されます】</t>
    <rPh sb="1" eb="3">
      <t>フビ</t>
    </rPh>
    <rPh sb="6" eb="8">
      <t>バアイ</t>
    </rPh>
    <rPh sb="9" eb="11">
      <t>アカジ</t>
    </rPh>
    <rPh sb="12" eb="14">
      <t>ヒョウジ</t>
    </rPh>
    <phoneticPr fontId="1"/>
  </si>
  <si>
    <t xml:space="preserve"> 授業料免除</t>
    <rPh sb="1" eb="4">
      <t>ジュギョウリョウ</t>
    </rPh>
    <rPh sb="4" eb="6">
      <t>メンジョ</t>
    </rPh>
    <phoneticPr fontId="1"/>
  </si>
  <si>
    <t xml:space="preserve"> 授業料免除及び徴収猶予</t>
    <rPh sb="1" eb="4">
      <t>ジュギョウリョウ</t>
    </rPh>
    <rPh sb="4" eb="6">
      <t>メンジョ</t>
    </rPh>
    <rPh sb="6" eb="7">
      <t>オヨ</t>
    </rPh>
    <rPh sb="8" eb="10">
      <t>チョウシュウ</t>
    </rPh>
    <rPh sb="10" eb="12">
      <t>ユウヨ</t>
    </rPh>
    <phoneticPr fontId="1"/>
  </si>
  <si>
    <t>※申請者は以下のチェック項目のうち希望するほうを必ずチェックしてください。</t>
    <rPh sb="1" eb="4">
      <t>シンセイシャ</t>
    </rPh>
    <rPh sb="5" eb="7">
      <t>イカ</t>
    </rPh>
    <rPh sb="12" eb="14">
      <t>コウモク</t>
    </rPh>
    <rPh sb="17" eb="19">
      <t>キボウ</t>
    </rPh>
    <rPh sb="24" eb="25">
      <t>カナラ</t>
    </rPh>
    <phoneticPr fontId="1"/>
  </si>
  <si>
    <t>を希望します。</t>
    <rPh sb="1" eb="3">
      <t>キボウ</t>
    </rPh>
    <phoneticPr fontId="1"/>
  </si>
  <si>
    <t>１　一般（経済的理由）</t>
    <phoneticPr fontId="1"/>
  </si>
  <si>
    <t>５　事情（その他）</t>
    <phoneticPr fontId="1"/>
  </si>
  <si>
    <t>超過期間</t>
    <rPh sb="0" eb="2">
      <t>チョウカ</t>
    </rPh>
    <rPh sb="2" eb="4">
      <t>キカン</t>
    </rPh>
    <phoneticPr fontId="1"/>
  </si>
  <si>
    <t>年</t>
    <rPh sb="0" eb="1">
      <t>ネン</t>
    </rPh>
    <phoneticPr fontId="1"/>
  </si>
  <si>
    <t>ヶ月</t>
    <rPh sb="1" eb="2">
      <t>ゲツ</t>
    </rPh>
    <phoneticPr fontId="1"/>
  </si>
  <si>
    <t>参考：超過期間＝｛（入学してから基準日までの期間）－（休学期間）｝－（最短修業年限）</t>
    <rPh sb="0" eb="2">
      <t>サンコウ</t>
    </rPh>
    <phoneticPr fontId="1"/>
  </si>
  <si>
    <t>家計支持者</t>
    <rPh sb="0" eb="2">
      <t>カケイ</t>
    </rPh>
    <rPh sb="2" eb="5">
      <t>シジシャ</t>
    </rPh>
    <phoneticPr fontId="1"/>
  </si>
  <si>
    <t>事業所得（営業・農業等）※</t>
    <rPh sb="0" eb="2">
      <t>ジギョウ</t>
    </rPh>
    <rPh sb="2" eb="4">
      <t>ショトク</t>
    </rPh>
    <rPh sb="5" eb="7">
      <t>エイギョウ</t>
    </rPh>
    <rPh sb="8" eb="10">
      <t>ノウギョウ</t>
    </rPh>
    <rPh sb="10" eb="11">
      <t>トウ</t>
    </rPh>
    <phoneticPr fontId="1"/>
  </si>
  <si>
    <t>退職金</t>
    <rPh sb="0" eb="3">
      <t>タイショクキン</t>
    </rPh>
    <phoneticPr fontId="1"/>
  </si>
  <si>
    <t>保険金</t>
    <rPh sb="0" eb="3">
      <t>ホケンキン</t>
    </rPh>
    <phoneticPr fontId="1"/>
  </si>
  <si>
    <t>死亡　・　生別</t>
  </si>
  <si>
    <t>年入学）（</t>
    <rPh sb="0" eb="1">
      <t>ネン</t>
    </rPh>
    <rPh sb="1" eb="3">
      <t>ニュウガク</t>
    </rPh>
    <phoneticPr fontId="1"/>
  </si>
  <si>
    <t>第1期（春学期）</t>
    <rPh sb="0" eb="1">
      <t>ダイ</t>
    </rPh>
    <rPh sb="2" eb="3">
      <t>キ</t>
    </rPh>
    <rPh sb="4" eb="7">
      <t>ハルガッキ</t>
    </rPh>
    <phoneticPr fontId="1"/>
  </si>
  <si>
    <t>第2期（秋学期）</t>
    <rPh sb="0" eb="1">
      <t>ダイ</t>
    </rPh>
    <rPh sb="2" eb="3">
      <t>キ</t>
    </rPh>
    <rPh sb="4" eb="7">
      <t>アキガッキ</t>
    </rPh>
    <phoneticPr fontId="1"/>
  </si>
  <si>
    <t>修士</t>
    <rPh sb="0" eb="2">
      <t>シュウシ</t>
    </rPh>
    <phoneticPr fontId="1"/>
  </si>
  <si>
    <t>年勤務</t>
    <rPh sb="0" eb="1">
      <t>ネン</t>
    </rPh>
    <rPh sb="1" eb="3">
      <t>キンム</t>
    </rPh>
    <phoneticPr fontId="1"/>
  </si>
  <si>
    <t>●授業料免除を申請する理由（該当する理由の□にチェック）</t>
    <rPh sb="1" eb="4">
      <t>ジュギョウリョウ</t>
    </rPh>
    <rPh sb="4" eb="6">
      <t>メンジョ</t>
    </rPh>
    <rPh sb="7" eb="9">
      <t>シンセイ</t>
    </rPh>
    <rPh sb="11" eb="13">
      <t>リユウ</t>
    </rPh>
    <rPh sb="14" eb="16">
      <t>ガイトウ</t>
    </rPh>
    <rPh sb="18" eb="20">
      <t>リユウ</t>
    </rPh>
    <phoneticPr fontId="1"/>
  </si>
  <si>
    <t>①休学歴</t>
    <rPh sb="1" eb="3">
      <t>キュウガク</t>
    </rPh>
    <rPh sb="3" eb="4">
      <t>レキ</t>
    </rPh>
    <phoneticPr fontId="1"/>
  </si>
  <si>
    <t>申請者本人の休学歴（休学がある場合のみ記入）</t>
    <rPh sb="0" eb="3">
      <t>シンセイシャ</t>
    </rPh>
    <rPh sb="3" eb="5">
      <t>ホンニン</t>
    </rPh>
    <rPh sb="6" eb="8">
      <t>キュウガク</t>
    </rPh>
    <rPh sb="8" eb="9">
      <t>レキ</t>
    </rPh>
    <rPh sb="10" eb="12">
      <t>キュウガク</t>
    </rPh>
    <rPh sb="15" eb="17">
      <t>バアイ</t>
    </rPh>
    <rPh sb="19" eb="21">
      <t>キニュウ</t>
    </rPh>
    <phoneticPr fontId="1"/>
  </si>
  <si>
    <t>⑦奨学金
　 給与奨学金名：</t>
    <rPh sb="1" eb="4">
      <t>ショウガクキン</t>
    </rPh>
    <phoneticPr fontId="1"/>
  </si>
  <si>
    <t>国立　　　公立　　　私立</t>
  </si>
  <si>
    <t>自宅　　　　　　　自宅外</t>
  </si>
  <si>
    <t>無・全免・　　　　半免・一部</t>
  </si>
  <si>
    <t>【免除or猶予】</t>
    <rPh sb="1" eb="3">
      <t>メンジョ</t>
    </rPh>
    <rPh sb="5" eb="7">
      <t>ユウヨ</t>
    </rPh>
    <phoneticPr fontId="1"/>
  </si>
  <si>
    <t>【申請理由】</t>
    <rPh sb="1" eb="3">
      <t>シンセイ</t>
    </rPh>
    <rPh sb="3" eb="5">
      <t>リユウ</t>
    </rPh>
    <phoneticPr fontId="1"/>
  </si>
  <si>
    <t>【特別控除】</t>
    <rPh sb="1" eb="3">
      <t>トクベツ</t>
    </rPh>
    <rPh sb="3" eb="5">
      <t>コウジョ</t>
    </rPh>
    <phoneticPr fontId="1"/>
  </si>
  <si>
    <t>【印刷】</t>
    <rPh sb="1" eb="3">
      <t>インサツ</t>
    </rPh>
    <phoneticPr fontId="1"/>
  </si>
  <si>
    <t>【課程】</t>
    <rPh sb="1" eb="3">
      <t>カテイ</t>
    </rPh>
    <phoneticPr fontId="1"/>
  </si>
  <si>
    <t>※印刷後に署名してください。</t>
    <rPh sb="1" eb="3">
      <t>インサツ</t>
    </rPh>
    <rPh sb="3" eb="4">
      <t>ゴ</t>
    </rPh>
    <rPh sb="5" eb="7">
      <t>ショメイ</t>
    </rPh>
    <phoneticPr fontId="1"/>
  </si>
  <si>
    <t>⑨特別控除</t>
    <phoneticPr fontId="1"/>
  </si>
  <si>
    <t>　　　  障害者のいる世帯</t>
    <rPh sb="5" eb="8">
      <t>ショウガイシャ</t>
    </rPh>
    <rPh sb="11" eb="13">
      <t>セタイ</t>
    </rPh>
    <phoneticPr fontId="1"/>
  </si>
  <si>
    <t>　　 　 長期療養者のいる
　　　  世帯</t>
    <rPh sb="5" eb="7">
      <t>チョウキ</t>
    </rPh>
    <rPh sb="7" eb="10">
      <t>リョウヨウシャ</t>
    </rPh>
    <rPh sb="19" eb="21">
      <t>セタイ</t>
    </rPh>
    <phoneticPr fontId="1"/>
  </si>
  <si>
    <t>　　 　 主たる家計支持者
　　 　 が別居している世帯</t>
    <rPh sb="5" eb="6">
      <t>シュ</t>
    </rPh>
    <rPh sb="8" eb="10">
      <t>カケイ</t>
    </rPh>
    <rPh sb="10" eb="13">
      <t>シジシャ</t>
    </rPh>
    <rPh sb="20" eb="22">
      <t>ベッキョ</t>
    </rPh>
    <rPh sb="26" eb="28">
      <t>セタイ</t>
    </rPh>
    <phoneticPr fontId="1"/>
  </si>
  <si>
    <t>　　　  災害・盗難等の被害
　　 　 を受けた世帯</t>
    <rPh sb="5" eb="7">
      <t>サイガイ</t>
    </rPh>
    <rPh sb="8" eb="10">
      <t>トウナン</t>
    </rPh>
    <rPh sb="10" eb="11">
      <t>トウ</t>
    </rPh>
    <rPh sb="12" eb="14">
      <t>ヒガイ</t>
    </rPh>
    <rPh sb="21" eb="22">
      <t>ウ</t>
    </rPh>
    <rPh sb="24" eb="26">
      <t>セタイ</t>
    </rPh>
    <phoneticPr fontId="1"/>
  </si>
  <si>
    <t>別居先の住所</t>
    <rPh sb="0" eb="2">
      <t>ベッキョ</t>
    </rPh>
    <rPh sb="2" eb="3">
      <t>サキ</t>
    </rPh>
    <rPh sb="4" eb="6">
      <t>ジュウショ</t>
    </rPh>
    <phoneticPr fontId="1"/>
  </si>
  <si>
    <t>大学認定欄は記入しないでください。</t>
    <rPh sb="0" eb="2">
      <t>ダイガク</t>
    </rPh>
    <rPh sb="2" eb="4">
      <t>ニンテイ</t>
    </rPh>
    <rPh sb="4" eb="5">
      <t>ラン</t>
    </rPh>
    <rPh sb="6" eb="8">
      <t>キニュウ</t>
    </rPh>
    <phoneticPr fontId="1"/>
  </si>
  <si>
    <t>本　人</t>
    <rPh sb="0" eb="1">
      <t>ホン</t>
    </rPh>
    <rPh sb="2" eb="3">
      <t>ニン</t>
    </rPh>
    <phoneticPr fontId="1"/>
  </si>
  <si>
    <t>家　族</t>
    <rPh sb="0" eb="1">
      <t>イエ</t>
    </rPh>
    <rPh sb="2" eb="3">
      <t>ゾク</t>
    </rPh>
    <phoneticPr fontId="1"/>
  </si>
  <si>
    <t>ビジネス科学</t>
    <rPh sb="4" eb="6">
      <t>カガク</t>
    </rPh>
    <phoneticPr fontId="1"/>
  </si>
  <si>
    <t>スクールリーダーシップ開発</t>
  </si>
  <si>
    <t>経営システム科学</t>
  </si>
  <si>
    <t>教科教育</t>
  </si>
  <si>
    <t xml:space="preserve">企業科学   </t>
  </si>
  <si>
    <t>-</t>
    <phoneticPr fontId="1"/>
  </si>
  <si>
    <t xml:space="preserve">企業法学   </t>
  </si>
  <si>
    <t xml:space="preserve">法曹   </t>
  </si>
  <si>
    <t>３年制博士</t>
  </si>
  <si>
    <t>国際経営プロフェッショナル</t>
  </si>
  <si>
    <t>一貫制博士</t>
  </si>
  <si>
    <t>社会</t>
    <phoneticPr fontId="1"/>
  </si>
  <si>
    <r>
      <rPr>
        <b/>
        <sz val="8"/>
        <rFont val="ＭＳ Ｐ明朝"/>
        <family val="1"/>
        <charset val="128"/>
      </rPr>
      <t>申請の理由及び家庭の事情等</t>
    </r>
    <r>
      <rPr>
        <sz val="8"/>
        <rFont val="ＭＳ Ｐ明朝"/>
        <family val="1"/>
        <charset val="128"/>
      </rPr>
      <t>（経済的理由等について本人が具体的に記入すること）</t>
    </r>
    <rPh sb="0" eb="2">
      <t>シンセイ</t>
    </rPh>
    <rPh sb="3" eb="5">
      <t>リユウ</t>
    </rPh>
    <rPh sb="5" eb="6">
      <t>オヨ</t>
    </rPh>
    <rPh sb="7" eb="9">
      <t>カテイ</t>
    </rPh>
    <rPh sb="10" eb="12">
      <t>ジジョウ</t>
    </rPh>
    <rPh sb="12" eb="13">
      <t>トウ</t>
    </rPh>
    <rPh sb="14" eb="17">
      <t>ケイザイテキ</t>
    </rPh>
    <rPh sb="17" eb="19">
      <t>リユウ</t>
    </rPh>
    <rPh sb="19" eb="20">
      <t>トウ</t>
    </rPh>
    <rPh sb="24" eb="26">
      <t>ホンニン</t>
    </rPh>
    <rPh sb="27" eb="30">
      <t>グタイテキ</t>
    </rPh>
    <rPh sb="31" eb="33">
      <t>キニュウ</t>
    </rPh>
    <phoneticPr fontId="1"/>
  </si>
  <si>
    <t>生活扶助（生活保護費、児童手当等）</t>
    <rPh sb="0" eb="2">
      <t>セイカツ</t>
    </rPh>
    <rPh sb="2" eb="4">
      <t>フジョ</t>
    </rPh>
    <rPh sb="5" eb="7">
      <t>セイカツ</t>
    </rPh>
    <rPh sb="7" eb="9">
      <t>ホゴ</t>
    </rPh>
    <rPh sb="9" eb="10">
      <t>ヒ</t>
    </rPh>
    <rPh sb="11" eb="13">
      <t>ジドウ</t>
    </rPh>
    <rPh sb="13" eb="15">
      <t>テアテ</t>
    </rPh>
    <rPh sb="15" eb="16">
      <t>トウ</t>
    </rPh>
    <phoneticPr fontId="1"/>
  </si>
  <si>
    <t>長期履修許可者</t>
    <rPh sb="0" eb="2">
      <t>チョウキ</t>
    </rPh>
    <rPh sb="2" eb="4">
      <t>リシュウ</t>
    </rPh>
    <rPh sb="4" eb="6">
      <t>キョカ</t>
    </rPh>
    <rPh sb="6" eb="7">
      <t>シャ</t>
    </rPh>
    <phoneticPr fontId="1"/>
  </si>
  <si>
    <t>大学認定</t>
    <rPh sb="0" eb="2">
      <t>ダイガク</t>
    </rPh>
    <rPh sb="2" eb="4">
      <t>ニンテイ</t>
    </rPh>
    <phoneticPr fontId="1"/>
  </si>
  <si>
    <t>申請者との続柄　　　　　　　　　　</t>
    <rPh sb="0" eb="3">
      <t>シンセイシャ</t>
    </rPh>
    <rPh sb="5" eb="7">
      <t>ゾクガラ</t>
    </rPh>
    <phoneticPr fontId="1"/>
  </si>
  <si>
    <t>　　　　　　　　　　　　　</t>
    <phoneticPr fontId="1"/>
  </si>
  <si>
    <t>氏　名　（署　名）　　　　　　　　　　　　　　　　　　　　　　　　　　　　　　　　　　　　　　　　　　　　　　　　　　</t>
    <rPh sb="0" eb="1">
      <t>シ</t>
    </rPh>
    <rPh sb="2" eb="3">
      <t>ナ</t>
    </rPh>
    <rPh sb="5" eb="6">
      <t>ショ</t>
    </rPh>
    <rPh sb="7" eb="8">
      <t>ナ</t>
    </rPh>
    <phoneticPr fontId="1"/>
  </si>
  <si>
    <t>□２　事情（死亡）</t>
    <phoneticPr fontId="1"/>
  </si>
  <si>
    <t>□３　事情（災害）</t>
    <phoneticPr fontId="1"/>
  </si>
  <si>
    <t>□４　事情（失職）</t>
    <phoneticPr fontId="1"/>
  </si>
  <si>
    <t>本人との続柄　（                               )</t>
    <phoneticPr fontId="1"/>
  </si>
  <si>
    <t>家計急変事由（                                                                                                                )</t>
    <rPh sb="0" eb="2">
      <t>カケイ</t>
    </rPh>
    <rPh sb="2" eb="4">
      <t>キュウヘン</t>
    </rPh>
    <rPh sb="4" eb="6">
      <t>ジユウ</t>
    </rPh>
    <phoneticPr fontId="1"/>
  </si>
  <si>
    <t>(                 年　　　　　　　　月）</t>
    <rPh sb="18" eb="19">
      <t>ネン</t>
    </rPh>
    <rPh sb="27" eb="28">
      <t>ガツ</t>
    </rPh>
    <phoneticPr fontId="1"/>
  </si>
  <si>
    <t>(                 年　　　　　　　　月）</t>
    <phoneticPr fontId="1"/>
  </si>
  <si>
    <t>計　(給与収入）</t>
    <rPh sb="0" eb="1">
      <t>ケイ</t>
    </rPh>
    <phoneticPr fontId="1"/>
  </si>
  <si>
    <t>計　(給与収入以外の所得）</t>
    <rPh sb="0" eb="1">
      <t>ケイ</t>
    </rPh>
    <phoneticPr fontId="1"/>
  </si>
  <si>
    <t>その他</t>
    <rPh sb="2" eb="3">
      <t>タ</t>
    </rPh>
    <phoneticPr fontId="1"/>
  </si>
  <si>
    <r>
      <rPr>
        <b/>
        <strike/>
        <sz val="8"/>
        <rFont val="ＭＳ Ｐ明朝"/>
        <family val="1"/>
        <charset val="128"/>
      </rPr>
      <t>⑤母子父子世帯　</t>
    </r>
    <r>
      <rPr>
        <strike/>
        <sz val="8"/>
        <rFont val="ＭＳ Ｐ明朝"/>
        <family val="1"/>
        <charset val="128"/>
      </rPr>
      <t>（母子父子世帯の場合は記入）</t>
    </r>
    <rPh sb="1" eb="3">
      <t>ボシ</t>
    </rPh>
    <rPh sb="3" eb="5">
      <t>フシ</t>
    </rPh>
    <rPh sb="5" eb="7">
      <t>セタイ</t>
    </rPh>
    <rPh sb="9" eb="11">
      <t>ボシ</t>
    </rPh>
    <rPh sb="11" eb="13">
      <t>フシ</t>
    </rPh>
    <rPh sb="13" eb="15">
      <t>セタイ</t>
    </rPh>
    <rPh sb="16" eb="18">
      <t>バアイ</t>
    </rPh>
    <rPh sb="19" eb="21">
      <t>キニュウ</t>
    </rPh>
    <phoneticPr fontId="1"/>
  </si>
  <si>
    <t>氏　名</t>
    <rPh sb="0" eb="1">
      <t>シ</t>
    </rPh>
    <rPh sb="2" eb="3">
      <t>メイ</t>
    </rPh>
    <phoneticPr fontId="1"/>
  </si>
  <si>
    <t>受給（見込）額</t>
    <rPh sb="0" eb="2">
      <t>ジュキュウ</t>
    </rPh>
    <rPh sb="3" eb="5">
      <t>ミコミ</t>
    </rPh>
    <rPh sb="6" eb="7">
      <t>ガク</t>
    </rPh>
    <phoneticPr fontId="1"/>
  </si>
  <si>
    <t>⑥家族及び所得（※留学生の場合、収入金額等は記入しないでください）</t>
    <phoneticPr fontId="1"/>
  </si>
  <si>
    <t>スポーツ国際開発学共同</t>
    <rPh sb="4" eb="6">
      <t>コクサイ</t>
    </rPh>
    <rPh sb="6" eb="8">
      <t>カイハツ</t>
    </rPh>
    <rPh sb="8" eb="9">
      <t>ガク</t>
    </rPh>
    <rPh sb="9" eb="11">
      <t>キョウドウ</t>
    </rPh>
    <phoneticPr fontId="1"/>
  </si>
  <si>
    <t>大学体育スポーツ高度化共同</t>
    <rPh sb="0" eb="2">
      <t>ダイガク</t>
    </rPh>
    <rPh sb="2" eb="4">
      <t>タイイク</t>
    </rPh>
    <rPh sb="8" eb="11">
      <t>コウドカ</t>
    </rPh>
    <rPh sb="11" eb="13">
      <t>キョウドウ</t>
    </rPh>
    <phoneticPr fontId="1"/>
  </si>
  <si>
    <t>⑧就学者（日本在住者に限る）</t>
    <rPh sb="1" eb="4">
      <t>シュウガクシャ</t>
    </rPh>
    <rPh sb="5" eb="7">
      <t>ニホン</t>
    </rPh>
    <rPh sb="7" eb="10">
      <t>ザイジュウシャ</t>
    </rPh>
    <rPh sb="11" eb="12">
      <t>カギ</t>
    </rPh>
    <phoneticPr fontId="1"/>
  </si>
  <si>
    <t>注　留学生の場合、家族数に入れることのできる者の条件は、申請時現在において日本に在住する配偶者と子に限ります。</t>
    <rPh sb="0" eb="1">
      <t>チュウ</t>
    </rPh>
    <rPh sb="2" eb="5">
      <t>リュウガクセイ</t>
    </rPh>
    <rPh sb="6" eb="8">
      <t>バアイ</t>
    </rPh>
    <rPh sb="9" eb="11">
      <t>カゾク</t>
    </rPh>
    <rPh sb="11" eb="12">
      <t>スウ</t>
    </rPh>
    <rPh sb="13" eb="14">
      <t>イ</t>
    </rPh>
    <rPh sb="22" eb="23">
      <t>モノ</t>
    </rPh>
    <rPh sb="24" eb="26">
      <t>ジョウケン</t>
    </rPh>
    <rPh sb="28" eb="31">
      <t>シンセイジ</t>
    </rPh>
    <rPh sb="31" eb="33">
      <t>ゲンザイ</t>
    </rPh>
    <rPh sb="37" eb="39">
      <t>ニホン</t>
    </rPh>
    <rPh sb="40" eb="42">
      <t>ザイジュウ</t>
    </rPh>
    <rPh sb="44" eb="47">
      <t>ハイグウシャ</t>
    </rPh>
    <rPh sb="48" eb="49">
      <t>コ</t>
    </rPh>
    <rPh sb="50" eb="51">
      <t>カギ</t>
    </rPh>
    <phoneticPr fontId="1"/>
  </si>
  <si>
    <t>就学者を除く家族（日本に在住する配偶者と子）</t>
    <rPh sb="0" eb="3">
      <t>シュウガクシャ</t>
    </rPh>
    <rPh sb="4" eb="5">
      <t>ノゾ</t>
    </rPh>
    <rPh sb="6" eb="8">
      <t>カゾク</t>
    </rPh>
    <rPh sb="9" eb="11">
      <t>ニホン</t>
    </rPh>
    <rPh sb="12" eb="14">
      <t>ザイジュウ</t>
    </rPh>
    <rPh sb="16" eb="19">
      <t>ハイグウシャ</t>
    </rPh>
    <rPh sb="20" eb="21">
      <t>コ</t>
    </rPh>
    <phoneticPr fontId="1"/>
  </si>
  <si>
    <t>配偶者</t>
    <rPh sb="0" eb="3">
      <t>ハイグウシャ</t>
    </rPh>
    <phoneticPr fontId="1"/>
  </si>
  <si>
    <t>子</t>
    <rPh sb="0" eb="1">
      <t>コ</t>
    </rPh>
    <phoneticPr fontId="1"/>
  </si>
  <si>
    <t>西暦</t>
    <rPh sb="0" eb="2">
      <t>セイレキ</t>
    </rPh>
    <phoneticPr fontId="1"/>
  </si>
  <si>
    <t>(西暦</t>
    <rPh sb="1" eb="3">
      <t>セイレキ</t>
    </rPh>
    <phoneticPr fontId="1"/>
  </si>
  <si>
    <t>国際連携持続環境科学</t>
    <rPh sb="0" eb="2">
      <t>コクサイ</t>
    </rPh>
    <rPh sb="2" eb="4">
      <t>レンケイ</t>
    </rPh>
    <rPh sb="4" eb="6">
      <t>ジゾク</t>
    </rPh>
    <rPh sb="6" eb="8">
      <t>カンキョウ</t>
    </rPh>
    <rPh sb="8" eb="10">
      <t>カガク</t>
    </rPh>
    <phoneticPr fontId="1"/>
  </si>
  <si>
    <t>山岳科学学位プログラム</t>
    <rPh sb="0" eb="2">
      <t>サンガク</t>
    </rPh>
    <rPh sb="2" eb="4">
      <t>カガク</t>
    </rPh>
    <rPh sb="4" eb="6">
      <t>ガクイ</t>
    </rPh>
    <phoneticPr fontId="1"/>
  </si>
  <si>
    <t>国際連携食料健康科学</t>
    <rPh sb="0" eb="2">
      <t>コクサイ</t>
    </rPh>
    <rPh sb="2" eb="4">
      <t>レンケイ</t>
    </rPh>
    <rPh sb="4" eb="6">
      <t>ショクリョウ</t>
    </rPh>
    <rPh sb="6" eb="8">
      <t>ケンコウ</t>
    </rPh>
    <rPh sb="8" eb="10">
      <t>カガク</t>
    </rPh>
    <phoneticPr fontId="1"/>
  </si>
  <si>
    <t>専門職学位</t>
    <rPh sb="3" eb="5">
      <t>ガクイ</t>
    </rPh>
    <phoneticPr fontId="1"/>
  </si>
  <si>
    <t>～西暦</t>
    <rPh sb="1" eb="3">
      <t>セイレキ</t>
    </rPh>
    <phoneticPr fontId="1"/>
  </si>
  <si>
    <t>障害者・要介護3以上</t>
  </si>
  <si>
    <t>障害者・要介護3以上</t>
    <rPh sb="4" eb="5">
      <t>ヨウ</t>
    </rPh>
    <rPh sb="5" eb="7">
      <t>カイゴ</t>
    </rPh>
    <rPh sb="8" eb="10">
      <t>イジョウ</t>
    </rPh>
    <phoneticPr fontId="1"/>
  </si>
  <si>
    <t>※外国人留学生も日本語で記入してください</t>
    <rPh sb="1" eb="3">
      <t>ガイコク</t>
    </rPh>
    <rPh sb="3" eb="4">
      <t>ジン</t>
    </rPh>
    <rPh sb="4" eb="7">
      <t>リュウガクセイ</t>
    </rPh>
    <phoneticPr fontId="1"/>
  </si>
  <si>
    <t xml:space="preserve"> 申請理由</t>
    <rPh sb="1" eb="3">
      <t>シンセイ</t>
    </rPh>
    <rPh sb="3" eb="5">
      <t>リユウ</t>
    </rPh>
    <phoneticPr fontId="1"/>
  </si>
  <si>
    <t>事情（災害）</t>
    <rPh sb="0" eb="2">
      <t>ジジョウ</t>
    </rPh>
    <rPh sb="3" eb="5">
      <t>サイガイ</t>
    </rPh>
    <phoneticPr fontId="1"/>
  </si>
  <si>
    <t xml:space="preserve"> 過去に休学　　　　　　</t>
    <rPh sb="1" eb="3">
      <t>カコ</t>
    </rPh>
    <rPh sb="4" eb="6">
      <t>キュウガク</t>
    </rPh>
    <phoneticPr fontId="1"/>
  </si>
  <si>
    <t>有</t>
    <rPh sb="0" eb="1">
      <t>アリ</t>
    </rPh>
    <phoneticPr fontId="34"/>
  </si>
  <si>
    <t>・</t>
  </si>
  <si>
    <t>無</t>
    <rPh sb="0" eb="1">
      <t>ナ</t>
    </rPh>
    <phoneticPr fontId="34"/>
  </si>
  <si>
    <t xml:space="preserve"> 成績　　　　　　　単位数</t>
    <rPh sb="1" eb="3">
      <t>セイセキ</t>
    </rPh>
    <rPh sb="10" eb="13">
      <t>タンイスウ</t>
    </rPh>
    <phoneticPr fontId="34"/>
  </si>
  <si>
    <t xml:space="preserve"> 家族数</t>
    <rPh sb="1" eb="3">
      <t>カゾク</t>
    </rPh>
    <rPh sb="3" eb="4">
      <t>スウ</t>
    </rPh>
    <phoneticPr fontId="1"/>
  </si>
  <si>
    <t xml:space="preserve"> 独立生計者</t>
    <rPh sb="1" eb="3">
      <t>ドクリツ</t>
    </rPh>
    <rPh sb="3" eb="5">
      <t>セイケイ</t>
    </rPh>
    <rPh sb="5" eb="6">
      <t>シャ</t>
    </rPh>
    <phoneticPr fontId="1"/>
  </si>
  <si>
    <t>該当　・　無</t>
    <rPh sb="0" eb="2">
      <t>ガイトウ</t>
    </rPh>
    <rPh sb="5" eb="6">
      <t>ナ</t>
    </rPh>
    <phoneticPr fontId="1"/>
  </si>
  <si>
    <t xml:space="preserve"> 生活保護世帯</t>
    <rPh sb="1" eb="3">
      <t>セイカツ</t>
    </rPh>
    <rPh sb="3" eb="5">
      <t>ホゴ</t>
    </rPh>
    <rPh sb="5" eb="7">
      <t>セタイ</t>
    </rPh>
    <phoneticPr fontId="1"/>
  </si>
  <si>
    <t xml:space="preserve"> 該当　・　無</t>
    <rPh sb="1" eb="3">
      <t>ガイトウ</t>
    </rPh>
    <rPh sb="6" eb="7">
      <t>ナ</t>
    </rPh>
    <phoneticPr fontId="1"/>
  </si>
  <si>
    <t xml:space="preserve"> 学力特例</t>
    <rPh sb="1" eb="3">
      <t>ガクリョク</t>
    </rPh>
    <rPh sb="3" eb="5">
      <t>トクレイ</t>
    </rPh>
    <phoneticPr fontId="1"/>
  </si>
  <si>
    <t>該当</t>
    <rPh sb="0" eb="2">
      <t>ガイトウ</t>
    </rPh>
    <phoneticPr fontId="34"/>
  </si>
  <si>
    <t xml:space="preserve"> 多子世帯　　　　　　　　　</t>
    <rPh sb="1" eb="2">
      <t>オオ</t>
    </rPh>
    <rPh sb="2" eb="3">
      <t>コ</t>
    </rPh>
    <rPh sb="3" eb="5">
      <t>セタイ</t>
    </rPh>
    <phoneticPr fontId="1"/>
  </si>
  <si>
    <t>該当　・　無</t>
    <phoneticPr fontId="1"/>
  </si>
  <si>
    <t>備考</t>
    <rPh sb="0" eb="2">
      <t>ビコウ</t>
    </rPh>
    <phoneticPr fontId="1"/>
  </si>
  <si>
    <t>東京キャンパス　　　　　　　　　　　　　　筑波キャンパス</t>
  </si>
  <si>
    <t>自宅</t>
    <phoneticPr fontId="1"/>
  </si>
  <si>
    <t>有　・　無　　　　　　　　　　　　　　・内部進学により不徴収</t>
  </si>
  <si>
    <r>
      <t>④家計急変申請の有無　※全員記入　　　</t>
    </r>
    <r>
      <rPr>
        <strike/>
        <sz val="8"/>
        <rFont val="ＭＳ Ｐ明朝"/>
        <family val="1"/>
        <charset val="128"/>
      </rPr>
      <t>（単に申請をしたかどうかではありません）</t>
    </r>
    <rPh sb="20" eb="21">
      <t>タン</t>
    </rPh>
    <rPh sb="22" eb="24">
      <t>シンセイ</t>
    </rPh>
    <phoneticPr fontId="1"/>
  </si>
  <si>
    <t>遺族年金</t>
    <rPh sb="0" eb="2">
      <t>イゾク</t>
    </rPh>
    <rPh sb="2" eb="4">
      <t>ネンキン</t>
    </rPh>
    <phoneticPr fontId="1"/>
  </si>
  <si>
    <t>遺族年金</t>
    <phoneticPr fontId="1"/>
  </si>
  <si>
    <t>養育費</t>
    <rPh sb="0" eb="3">
      <t>ヨウイクヒ</t>
    </rPh>
    <phoneticPr fontId="1"/>
  </si>
  <si>
    <t>父母等（自署）</t>
    <rPh sb="0" eb="2">
      <t>フボ</t>
    </rPh>
    <rPh sb="2" eb="3">
      <t>トウ</t>
    </rPh>
    <rPh sb="4" eb="6">
      <t>ジショ</t>
    </rPh>
    <phoneticPr fontId="1"/>
  </si>
  <si>
    <t>(全免・半免・1/3免・2/3免・不許可・未申請)</t>
  </si>
  <si>
    <t>支援室チェック欄</t>
    <rPh sb="0" eb="2">
      <t>シエン</t>
    </rPh>
    <rPh sb="2" eb="3">
      <t>シツ</t>
    </rPh>
    <rPh sb="7" eb="8">
      <t>ラン</t>
    </rPh>
    <phoneticPr fontId="1"/>
  </si>
  <si>
    <t>学群
群</t>
    <rPh sb="0" eb="2">
      <t>ガクグン</t>
    </rPh>
    <rPh sb="3" eb="4">
      <t>グン</t>
    </rPh>
    <phoneticPr fontId="1"/>
  </si>
  <si>
    <t>勤務年数</t>
    <rPh sb="0" eb="4">
      <t>キンムネンスウ</t>
    </rPh>
    <phoneticPr fontId="1"/>
  </si>
  <si>
    <t>勤  務  先</t>
    <rPh sb="0" eb="1">
      <t>ツトム</t>
    </rPh>
    <rPh sb="3" eb="4">
      <t>ツトム</t>
    </rPh>
    <rPh sb="6" eb="7">
      <t>サキ</t>
    </rPh>
    <phoneticPr fontId="1"/>
  </si>
  <si>
    <t>※申請書はA4判で両面印刷・上下一致し1枚に収めてください。取り消し線の引かれている箇所は記入不要です。</t>
    <rPh sb="1" eb="4">
      <t>シンセイショ</t>
    </rPh>
    <rPh sb="7" eb="8">
      <t>バン</t>
    </rPh>
    <rPh sb="9" eb="11">
      <t>リョウメン</t>
    </rPh>
    <rPh sb="11" eb="13">
      <t>インサツ</t>
    </rPh>
    <rPh sb="14" eb="16">
      <t>ジョウゲ</t>
    </rPh>
    <rPh sb="16" eb="18">
      <t>イッチ</t>
    </rPh>
    <rPh sb="20" eb="21">
      <t>マイ</t>
    </rPh>
    <rPh sb="22" eb="23">
      <t>オサ</t>
    </rPh>
    <phoneticPr fontId="1"/>
  </si>
  <si>
    <t>●入力が完了し、赤字で表示される不備がすべて解消されたことを確認したら、
 　下記の□をチェックし、両面印刷して署名をしてください。</t>
    <rPh sb="1" eb="3">
      <t>ニュウリョク</t>
    </rPh>
    <rPh sb="4" eb="6">
      <t>カンリョウ</t>
    </rPh>
    <rPh sb="8" eb="10">
      <t>アカジ</t>
    </rPh>
    <rPh sb="11" eb="13">
      <t>ヒョウジ</t>
    </rPh>
    <rPh sb="16" eb="18">
      <t>フビ</t>
    </rPh>
    <rPh sb="22" eb="24">
      <t>カイショウ</t>
    </rPh>
    <rPh sb="30" eb="32">
      <t>カクニン</t>
    </rPh>
    <rPh sb="39" eb="41">
      <t>カキ</t>
    </rPh>
    <rPh sb="50" eb="52">
      <t>リョウメン</t>
    </rPh>
    <rPh sb="52" eb="54">
      <t>インサツ</t>
    </rPh>
    <rPh sb="56" eb="58">
      <t>ショメイ</t>
    </rPh>
    <phoneticPr fontId="1"/>
  </si>
  <si>
    <t>学類
類</t>
    <rPh sb="0" eb="2">
      <t>ガクルイ</t>
    </rPh>
    <rPh sb="3" eb="4">
      <t>ルイ</t>
    </rPh>
    <phoneticPr fontId="1"/>
  </si>
  <si>
    <t>研究群</t>
    <rPh sb="0" eb="2">
      <t>ケンキュウ</t>
    </rPh>
    <rPh sb="2" eb="3">
      <t>グン</t>
    </rPh>
    <phoneticPr fontId="1"/>
  </si>
  <si>
    <t>学位ﾌﾟﾛｸﾞﾗﾑ</t>
    <rPh sb="0" eb="2">
      <t>ガクイ</t>
    </rPh>
    <phoneticPr fontId="1"/>
  </si>
  <si>
    <t>２０２５年度第１期（春学期）　筑波大学授業料免除申請書　≪留学生用・新入生版≫</t>
    <phoneticPr fontId="1"/>
  </si>
  <si>
    <t>下記の理由により、２０２５年度第１期（春学期分）の</t>
    <rPh sb="0" eb="2">
      <t>カキ</t>
    </rPh>
    <rPh sb="3" eb="5">
      <t>リユウ</t>
    </rPh>
    <rPh sb="13" eb="15">
      <t>ネンド</t>
    </rPh>
    <rPh sb="15" eb="16">
      <t>ダイ</t>
    </rPh>
    <rPh sb="17" eb="18">
      <t>キ</t>
    </rPh>
    <rPh sb="19" eb="20">
      <t>ハル</t>
    </rPh>
    <rPh sb="20" eb="22">
      <t>ガッキ</t>
    </rPh>
    <rPh sb="22" eb="23">
      <t>ブン</t>
    </rPh>
    <phoneticPr fontId="1"/>
  </si>
  <si>
    <r>
      <rPr>
        <b/>
        <sz val="8"/>
        <rFont val="ＭＳ Ｐ明朝"/>
        <family val="1"/>
        <charset val="128"/>
      </rPr>
      <t>②修業年限超過者</t>
    </r>
    <r>
      <rPr>
        <sz val="8"/>
        <rFont val="ＭＳ Ｐ明朝"/>
        <family val="1"/>
        <charset val="128"/>
      </rPr>
      <t>　（修業年限を超過している者は超過している期間を下記に記入してください。今回申請の基準日は2025年9月30日時点です。）</t>
    </r>
    <rPh sb="1" eb="3">
      <t>シュウギョウ</t>
    </rPh>
    <rPh sb="3" eb="5">
      <t>ネンゲン</t>
    </rPh>
    <rPh sb="5" eb="7">
      <t>チョウカ</t>
    </rPh>
    <rPh sb="7" eb="8">
      <t>シャ</t>
    </rPh>
    <rPh sb="44" eb="46">
      <t>コンカイ</t>
    </rPh>
    <rPh sb="46" eb="48">
      <t>シンセイ</t>
    </rPh>
    <rPh sb="49" eb="51">
      <t>キジュン</t>
    </rPh>
    <rPh sb="51" eb="52">
      <t>ビ</t>
    </rPh>
    <rPh sb="57" eb="58">
      <t>ネン</t>
    </rPh>
    <rPh sb="59" eb="60">
      <t>ガツ</t>
    </rPh>
    <rPh sb="62" eb="63">
      <t>ニチ</t>
    </rPh>
    <rPh sb="63" eb="65">
      <t>ジテン</t>
    </rPh>
    <phoneticPr fontId="1"/>
  </si>
  <si>
    <r>
      <rPr>
        <b/>
        <strike/>
        <sz val="8"/>
        <rFont val="ＭＳ Ｐ明朝"/>
        <family val="1"/>
        <charset val="128"/>
      </rPr>
      <t>③２０２５年度第１期（春学期）家計急変申請希望者　</t>
    </r>
    <r>
      <rPr>
        <strike/>
        <sz val="8"/>
        <rFont val="ＭＳ Ｐ明朝"/>
        <family val="1"/>
        <charset val="128"/>
      </rPr>
      <t>(今回家計急変者として申請する場合は記入）</t>
    </r>
    <rPh sb="11" eb="12">
      <t>ハル</t>
    </rPh>
    <phoneticPr fontId="1"/>
  </si>
  <si>
    <t>２０２４年度第1期
（前々回）</t>
    <rPh sb="4" eb="6">
      <t>ネンド</t>
    </rPh>
    <rPh sb="11" eb="14">
      <t>ゼンゼンカイ</t>
    </rPh>
    <phoneticPr fontId="1"/>
  </si>
  <si>
    <t>２０２４年度第２期
（前　回）</t>
    <rPh sb="4" eb="6">
      <t>ネンド</t>
    </rPh>
    <rPh sb="11" eb="12">
      <t>マエ</t>
    </rPh>
    <rPh sb="13" eb="14">
      <t>カイ</t>
    </rPh>
    <phoneticPr fontId="1"/>
  </si>
  <si>
    <r>
      <t xml:space="preserve">所　属
</t>
    </r>
    <r>
      <rPr>
        <sz val="6"/>
        <rFont val="ＭＳ Ｐ明朝"/>
        <family val="1"/>
        <charset val="128"/>
      </rPr>
      <t>（2025年4月1日時点）</t>
    </r>
    <rPh sb="0" eb="1">
      <t>ショ</t>
    </rPh>
    <rPh sb="2" eb="3">
      <t>ゾク</t>
    </rPh>
    <rPh sb="9" eb="10">
      <t>ネン</t>
    </rPh>
    <rPh sb="11" eb="12">
      <t>ツキ</t>
    </rPh>
    <rPh sb="13" eb="14">
      <t>ニチ</t>
    </rPh>
    <rPh sb="14" eb="16">
      <t>ジテン</t>
    </rPh>
    <phoneticPr fontId="1"/>
  </si>
  <si>
    <t>入学料免除申請
の有無（202５年度）</t>
    <rPh sb="0" eb="2">
      <t>ニュウガク</t>
    </rPh>
    <rPh sb="2" eb="3">
      <t>リョウ</t>
    </rPh>
    <rPh sb="3" eb="5">
      <t>メンジョ</t>
    </rPh>
    <rPh sb="5" eb="7">
      <t>シンセイ</t>
    </rPh>
    <rPh sb="9" eb="11">
      <t>ウム</t>
    </rPh>
    <rPh sb="16" eb="18">
      <t>ネンド</t>
    </rPh>
    <phoneticPr fontId="1"/>
  </si>
  <si>
    <t>入学料納付額
（２０２５年度）</t>
    <rPh sb="0" eb="2">
      <t>ニュウガク</t>
    </rPh>
    <rPh sb="2" eb="3">
      <t>リョウ</t>
    </rPh>
    <rPh sb="3" eb="5">
      <t>ノウフ</t>
    </rPh>
    <rPh sb="5" eb="6">
      <t>ガク</t>
    </rPh>
    <rPh sb="12" eb="14">
      <t>ネンド</t>
    </rPh>
    <phoneticPr fontId="1"/>
  </si>
  <si>
    <t>２０２４年度
授業料免除結果</t>
    <rPh sb="4" eb="5">
      <t>ネン</t>
    </rPh>
    <rPh sb="5" eb="6">
      <t>ド</t>
    </rPh>
    <rPh sb="7" eb="10">
      <t>ジュギョウリョウ</t>
    </rPh>
    <rPh sb="10" eb="12">
      <t>メンジョ</t>
    </rPh>
    <rPh sb="12" eb="14">
      <t>ケッカ</t>
    </rPh>
    <phoneticPr fontId="1"/>
  </si>
  <si>
    <t>授業料納付額
（202４年度）</t>
    <rPh sb="0" eb="3">
      <t>ジュギョウリョウ</t>
    </rPh>
    <rPh sb="3" eb="5">
      <t>ノウフ</t>
    </rPh>
    <rPh sb="5" eb="6">
      <t>ガク</t>
    </rPh>
    <rPh sb="12" eb="14">
      <t>ネンド</t>
    </rPh>
    <phoneticPr fontId="1"/>
  </si>
  <si>
    <t>2024年度状況（国立学校の就学者のみ）</t>
    <rPh sb="4" eb="6">
      <t>ネンド</t>
    </rPh>
    <rPh sb="6" eb="8">
      <t>ジョウキョウ</t>
    </rPh>
    <rPh sb="9" eb="11">
      <t>コクリツ</t>
    </rPh>
    <rPh sb="11" eb="13">
      <t>ガッコウ</t>
    </rPh>
    <rPh sb="14" eb="17">
      <t>シュウガクシャ</t>
    </rPh>
    <phoneticPr fontId="1"/>
  </si>
  <si>
    <t>被災額（2023年1月～2023年12月）</t>
    <rPh sb="0" eb="2">
      <t>ヒサイ</t>
    </rPh>
    <rPh sb="2" eb="3">
      <t>ガク</t>
    </rPh>
    <rPh sb="8" eb="9">
      <t>ネン</t>
    </rPh>
    <rPh sb="9" eb="10">
      <t>ヘイネン</t>
    </rPh>
    <rPh sb="10" eb="11">
      <t>ガツ</t>
    </rPh>
    <rPh sb="16" eb="17">
      <t>ネン</t>
    </rPh>
    <rPh sb="17" eb="18">
      <t>ヘイネン</t>
    </rPh>
    <rPh sb="19" eb="2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</si>
</sst>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0"/>
      <name val="ＭＳ Ｐゴシック"/>
      <family val="3"/>
      <charset val="128"/>
      <scheme val="minor"/>
    </font>
    <font>
      <b/>
      <sz val="9"/>
      <color rgb="FFFF000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name val="ＭＳ Ｐゴシック"/>
      <family val="3"/>
      <charset val="128"/>
      <scheme val="minor"/>
    </font>
    <font>
      <sz val="8"/>
      <color theme="1"/>
      <name val="ＭＳ Ｐゴシック"/>
      <family val="3"/>
      <charset val="128"/>
    </font>
    <font>
      <sz val="8"/>
      <color rgb="FFFF0000"/>
      <name val="ＭＳ Ｐゴシック"/>
      <family val="3"/>
      <charset val="128"/>
    </font>
    <font>
      <sz val="9"/>
      <name val="ＭＳ Ｐゴシック"/>
      <family val="3"/>
      <charset val="128"/>
      <scheme val="minor"/>
    </font>
    <font>
      <sz val="8"/>
      <name val="ＭＳ Ｐゴシック"/>
      <family val="3"/>
      <charset val="128"/>
    </font>
    <font>
      <sz val="9"/>
      <color rgb="FF000000"/>
      <name val="MS UI Gothic"/>
      <family val="3"/>
      <charset val="128"/>
    </font>
    <font>
      <sz val="9"/>
      <color theme="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b/>
      <sz val="9"/>
      <name val="ＭＳ Ｐ明朝"/>
      <family val="1"/>
      <charset val="128"/>
    </font>
    <font>
      <b/>
      <sz val="8"/>
      <name val="ＭＳ Ｐ明朝"/>
      <family val="1"/>
      <charset val="128"/>
    </font>
    <font>
      <sz val="7"/>
      <name val="ＭＳ Ｐ明朝"/>
      <family val="1"/>
      <charset val="128"/>
    </font>
    <font>
      <b/>
      <sz val="7"/>
      <color indexed="81"/>
      <name val="ＭＳ Ｐゴシック"/>
      <family val="3"/>
      <charset val="128"/>
    </font>
    <font>
      <sz val="7"/>
      <color indexed="81"/>
      <name val="ＭＳ Ｐゴシック"/>
      <family val="3"/>
      <charset val="128"/>
    </font>
    <font>
      <b/>
      <sz val="12"/>
      <name val="ＭＳ Ｐ明朝"/>
      <family val="1"/>
      <charset val="128"/>
    </font>
    <font>
      <sz val="7"/>
      <color theme="1"/>
      <name val="ＭＳ Ｐ明朝"/>
      <family val="1"/>
      <charset val="128"/>
    </font>
    <font>
      <sz val="6"/>
      <color theme="1"/>
      <name val="ＭＳ Ｐ明朝"/>
      <family val="1"/>
      <charset val="128"/>
    </font>
    <font>
      <b/>
      <sz val="10"/>
      <color rgb="FFFF0000"/>
      <name val="ＭＳ Ｐ明朝"/>
      <family val="1"/>
      <charset val="128"/>
    </font>
    <font>
      <sz val="8"/>
      <name val="ＭＳ Ｐゴシック"/>
      <family val="3"/>
      <charset val="128"/>
      <scheme val="minor"/>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font>
    <font>
      <sz val="8"/>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b/>
      <sz val="8"/>
      <name val="ＭＳ Ｐゴシック"/>
      <family val="3"/>
      <charset val="128"/>
      <scheme val="minor"/>
    </font>
    <font>
      <b/>
      <sz val="8"/>
      <color theme="0"/>
      <name val="ＭＳ Ｐゴシック"/>
      <family val="3"/>
      <charset val="128"/>
      <scheme val="minor"/>
    </font>
    <font>
      <strike/>
      <sz val="8"/>
      <name val="ＭＳ Ｐゴシック"/>
      <family val="3"/>
      <charset val="128"/>
    </font>
    <font>
      <strike/>
      <sz val="8"/>
      <name val="ＭＳ Ｐ明朝"/>
      <family val="1"/>
      <charset val="128"/>
    </font>
    <font>
      <b/>
      <strike/>
      <sz val="8"/>
      <name val="ＭＳ Ｐ明朝"/>
      <family val="1"/>
      <charset val="128"/>
    </font>
    <font>
      <strike/>
      <sz val="7"/>
      <name val="ＭＳ Ｐ明朝"/>
      <family val="1"/>
      <charset val="128"/>
    </font>
    <font>
      <sz val="5"/>
      <name val="ＭＳ Ｐ明朝"/>
      <family val="1"/>
      <charset val="128"/>
    </font>
    <font>
      <sz val="11"/>
      <name val="ＭＳ ゴシック"/>
      <family val="3"/>
      <charset val="128"/>
    </font>
    <font>
      <sz val="6"/>
      <color theme="1"/>
      <name val="ＭＳ Ｐゴシック"/>
      <family val="2"/>
      <charset val="128"/>
      <scheme val="minor"/>
    </font>
    <font>
      <sz val="8"/>
      <color theme="1"/>
      <name val="ＭＳ Ｐゴシック"/>
      <family val="2"/>
      <charset val="128"/>
      <scheme val="minor"/>
    </font>
    <font>
      <sz val="6.5"/>
      <name val="ＭＳ Ｐゴシック"/>
      <family val="3"/>
      <charset val="128"/>
    </font>
    <font>
      <sz val="6.5"/>
      <color theme="1"/>
      <name val="ＭＳ Ｐゴシック"/>
      <family val="3"/>
      <charset val="128"/>
      <scheme val="minor"/>
    </font>
    <font>
      <sz val="7"/>
      <color theme="1"/>
      <name val="ＭＳ Ｐゴシック"/>
      <family val="2"/>
      <charset val="128"/>
      <scheme val="minor"/>
    </font>
  </fonts>
  <fills count="7">
    <fill>
      <patternFill patternType="none"/>
    </fill>
    <fill>
      <patternFill patternType="gray125"/>
    </fill>
    <fill>
      <patternFill patternType="solid">
        <fgColor theme="1" tint="0.249977111117893"/>
        <bgColor indexed="64"/>
      </patternFill>
    </fill>
    <fill>
      <patternFill patternType="solid">
        <fgColor indexed="65"/>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6795556505021"/>
        <bgColor indexed="64"/>
      </patternFill>
    </fill>
  </fills>
  <borders count="17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dashed">
        <color auto="1"/>
      </left>
      <right/>
      <top style="dashed">
        <color auto="1"/>
      </top>
      <bottom style="medium">
        <color auto="1"/>
      </bottom>
      <diagonal/>
    </border>
    <border>
      <left style="dashed">
        <color auto="1"/>
      </left>
      <right style="medium">
        <color auto="1"/>
      </right>
      <top style="medium">
        <color auto="1"/>
      </top>
      <bottom/>
      <diagonal/>
    </border>
    <border>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dashed">
        <color auto="1"/>
      </right>
      <top/>
      <bottom/>
      <diagonal/>
    </border>
    <border>
      <left style="thin">
        <color auto="1"/>
      </left>
      <right style="dashed">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dashed">
        <color auto="1"/>
      </right>
      <top style="thin">
        <color auto="1"/>
      </top>
      <bottom/>
      <diagonal/>
    </border>
    <border>
      <left style="medium">
        <color auto="1"/>
      </left>
      <right style="thin">
        <color auto="1"/>
      </right>
      <top style="thin">
        <color auto="1"/>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dashed">
        <color auto="1"/>
      </top>
      <bottom style="thin">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dashed">
        <color auto="1"/>
      </top>
      <bottom/>
      <diagonal/>
    </border>
    <border>
      <left style="dashed">
        <color indexed="64"/>
      </left>
      <right/>
      <top style="thin">
        <color indexed="64"/>
      </top>
      <bottom/>
      <diagonal/>
    </border>
    <border>
      <left style="dashed">
        <color indexed="64"/>
      </left>
      <right/>
      <top/>
      <bottom style="thin">
        <color auto="1"/>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auto="1"/>
      </left>
      <right style="dashed">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dashed">
        <color auto="1"/>
      </top>
      <bottom/>
      <diagonal/>
    </border>
    <border>
      <left/>
      <right style="thin">
        <color indexed="64"/>
      </right>
      <top style="dashed">
        <color auto="1"/>
      </top>
      <bottom/>
      <diagonal/>
    </border>
    <border>
      <left style="thin">
        <color auto="1"/>
      </left>
      <right style="thin">
        <color auto="1"/>
      </right>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dashed">
        <color auto="1"/>
      </right>
      <top style="medium">
        <color auto="1"/>
      </top>
      <bottom/>
      <diagonal/>
    </border>
    <border>
      <left/>
      <right style="dashed">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ashed">
        <color auto="1"/>
      </bottom>
      <diagonal/>
    </border>
    <border>
      <left/>
      <right style="thin">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thin">
        <color auto="1"/>
      </left>
      <right style="medium">
        <color auto="1"/>
      </right>
      <top/>
      <bottom style="dashed">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double">
        <color auto="1"/>
      </left>
      <right style="double">
        <color auto="1"/>
      </right>
      <top style="double">
        <color auto="1"/>
      </top>
      <bottom style="hair">
        <color theme="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hair">
        <color auto="1"/>
      </right>
      <top style="double">
        <color auto="1"/>
      </top>
      <bottom/>
      <diagonal/>
    </border>
    <border>
      <left style="hair">
        <color auto="1"/>
      </left>
      <right style="thin">
        <color indexed="64"/>
      </right>
      <top style="double">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double">
        <color auto="1"/>
      </top>
      <bottom style="medium">
        <color auto="1"/>
      </bottom>
      <diagonal/>
    </border>
    <border>
      <left style="thin">
        <color auto="1"/>
      </left>
      <right style="hair">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double">
        <color auto="1"/>
      </left>
      <right style="double">
        <color auto="1"/>
      </right>
      <top style="double">
        <color auto="1"/>
      </top>
      <bottom style="double">
        <color auto="1"/>
      </bottom>
      <diagonal style="thin">
        <color auto="1"/>
      </diagonal>
    </border>
    <border>
      <left style="thin">
        <color auto="1"/>
      </left>
      <right/>
      <top/>
      <bottom style="double">
        <color auto="1"/>
      </bottom>
      <diagonal/>
    </border>
    <border>
      <left style="thin">
        <color auto="1"/>
      </left>
      <right/>
      <top style="double">
        <color auto="1"/>
      </top>
      <bottom/>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medium">
        <color auto="1"/>
      </right>
      <top style="double">
        <color auto="1"/>
      </top>
      <bottom style="medium">
        <color auto="1"/>
      </bottom>
      <diagonal/>
    </border>
    <border>
      <left style="double">
        <color auto="1"/>
      </left>
      <right style="double">
        <color auto="1"/>
      </right>
      <top style="double">
        <color auto="1"/>
      </top>
      <bottom/>
      <diagonal/>
    </border>
    <border>
      <left style="medium">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indexed="64"/>
      </right>
      <top/>
      <bottom/>
      <diagonal/>
    </border>
    <border>
      <left style="hair">
        <color auto="1"/>
      </left>
      <right/>
      <top style="thin">
        <color auto="1"/>
      </top>
      <bottom/>
      <diagonal/>
    </border>
    <border>
      <left style="hair">
        <color auto="1"/>
      </left>
      <right/>
      <top/>
      <bottom style="medium">
        <color auto="1"/>
      </bottom>
      <diagonal/>
    </border>
    <border diagonalUp="1">
      <left style="thin">
        <color auto="1"/>
      </left>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diagonalUp="1">
      <left/>
      <right style="thin">
        <color auto="1"/>
      </right>
      <top style="thin">
        <color auto="1"/>
      </top>
      <bottom style="medium">
        <color auto="1"/>
      </bottom>
      <diagonal style="thin">
        <color auto="1"/>
      </diagonal>
    </border>
    <border>
      <left/>
      <right style="medium">
        <color auto="1"/>
      </right>
      <top style="medium">
        <color auto="1"/>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right style="medium">
        <color auto="1"/>
      </right>
      <top style="hair">
        <color indexed="64"/>
      </top>
      <bottom style="thin">
        <color auto="1"/>
      </bottom>
      <diagonal/>
    </border>
  </borders>
  <cellStyleXfs count="1">
    <xf numFmtId="0" fontId="0" fillId="0" borderId="0">
      <alignment vertical="center"/>
    </xf>
  </cellStyleXfs>
  <cellXfs count="553">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xf>
    <xf numFmtId="0" fontId="10" fillId="2"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right" vertical="center"/>
    </xf>
    <xf numFmtId="0" fontId="15" fillId="0" borderId="0" xfId="0" applyFont="1" applyAlignment="1">
      <alignment vertical="center" shrinkToFit="1"/>
    </xf>
    <xf numFmtId="0" fontId="15" fillId="0" borderId="0" xfId="0" applyFont="1" applyAlignment="1">
      <alignment vertical="center"/>
    </xf>
    <xf numFmtId="0" fontId="15" fillId="0" borderId="2" xfId="0" applyFont="1" applyBorder="1" applyAlignment="1">
      <alignment vertical="center"/>
    </xf>
    <xf numFmtId="0" fontId="15" fillId="0" borderId="0" xfId="0" applyFont="1" applyAlignment="1" applyProtection="1">
      <alignment vertical="center"/>
    </xf>
    <xf numFmtId="0" fontId="15" fillId="0" borderId="1" xfId="0" applyFont="1" applyBorder="1" applyAlignment="1"/>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7" fillId="0" borderId="30" xfId="0" applyFont="1" applyBorder="1">
      <alignment vertical="center"/>
    </xf>
    <xf numFmtId="0" fontId="17" fillId="0" borderId="30" xfId="0" applyFont="1" applyBorder="1" applyAlignment="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49" xfId="0" applyFont="1" applyBorder="1" applyAlignment="1">
      <alignment vertical="center"/>
    </xf>
    <xf numFmtId="0" fontId="15" fillId="0" borderId="46" xfId="0" applyFont="1" applyBorder="1" applyAlignment="1">
      <alignment vertical="center"/>
    </xf>
    <xf numFmtId="0" fontId="15" fillId="0" borderId="5" xfId="0" applyFont="1" applyBorder="1">
      <alignment vertical="center"/>
    </xf>
    <xf numFmtId="0" fontId="15" fillId="0" borderId="5" xfId="0" applyFont="1" applyBorder="1" applyAlignment="1">
      <alignment vertical="center"/>
    </xf>
    <xf numFmtId="0" fontId="15" fillId="0" borderId="41" xfId="0" applyFont="1" applyBorder="1">
      <alignment vertical="center"/>
    </xf>
    <xf numFmtId="0" fontId="15" fillId="0" borderId="6" xfId="0" applyFont="1" applyBorder="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3" xfId="0" applyFont="1" applyBorder="1">
      <alignment vertical="center"/>
    </xf>
    <xf numFmtId="0" fontId="15" fillId="0" borderId="3" xfId="0" applyFont="1" applyBorder="1" applyAlignment="1">
      <alignment vertical="center"/>
    </xf>
    <xf numFmtId="0" fontId="15" fillId="0" borderId="54" xfId="0" applyFont="1" applyBorder="1">
      <alignment vertical="center"/>
    </xf>
    <xf numFmtId="0" fontId="15" fillId="0" borderId="55" xfId="0" applyFont="1" applyBorder="1">
      <alignment vertical="center"/>
    </xf>
    <xf numFmtId="0" fontId="15" fillId="0" borderId="50" xfId="0" applyFont="1" applyBorder="1" applyAlignment="1">
      <alignment vertical="center"/>
    </xf>
    <xf numFmtId="0" fontId="15" fillId="0" borderId="47" xfId="0" applyFont="1" applyBorder="1" applyAlignment="1">
      <alignment vertical="center"/>
    </xf>
    <xf numFmtId="0" fontId="15" fillId="0" borderId="8" xfId="0" applyFont="1" applyBorder="1">
      <alignment vertical="center"/>
    </xf>
    <xf numFmtId="0" fontId="15" fillId="0" borderId="8" xfId="0" applyFont="1" applyBorder="1" applyAlignment="1">
      <alignment vertical="center"/>
    </xf>
    <xf numFmtId="0" fontId="15" fillId="0" borderId="48" xfId="0" applyFont="1" applyBorder="1">
      <alignment vertical="center"/>
    </xf>
    <xf numFmtId="0" fontId="15" fillId="0" borderId="9" xfId="0" applyFont="1" applyBorder="1">
      <alignment vertical="center"/>
    </xf>
    <xf numFmtId="0" fontId="15" fillId="0" borderId="0" xfId="0" applyFont="1" applyBorder="1" applyAlignment="1" applyProtection="1">
      <alignment horizontal="center" vertical="center" textRotation="255"/>
    </xf>
    <xf numFmtId="0" fontId="15" fillId="0" borderId="0" xfId="0" applyFont="1" applyBorder="1" applyAlignment="1" applyProtection="1">
      <alignment vertical="center"/>
    </xf>
    <xf numFmtId="0" fontId="15" fillId="0" borderId="0" xfId="0" applyFont="1" applyBorder="1" applyProtection="1">
      <alignment vertical="center"/>
    </xf>
    <xf numFmtId="0" fontId="15" fillId="0" borderId="0" xfId="0" applyFont="1" applyBorder="1">
      <alignment vertical="center"/>
    </xf>
    <xf numFmtId="0" fontId="15" fillId="0" borderId="0" xfId="0" applyFont="1" applyBorder="1" applyAlignment="1" applyProtection="1">
      <alignment horizontal="left" vertical="center"/>
    </xf>
    <xf numFmtId="0" fontId="15" fillId="0" borderId="13"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38" xfId="0" applyFont="1" applyBorder="1">
      <alignment vertical="center"/>
    </xf>
    <xf numFmtId="0" fontId="14" fillId="0" borderId="19" xfId="0" applyFont="1" applyBorder="1">
      <alignment vertical="center"/>
    </xf>
    <xf numFmtId="0" fontId="20" fillId="0" borderId="0" xfId="0" applyFont="1">
      <alignment vertical="center"/>
    </xf>
    <xf numFmtId="0" fontId="16" fillId="0" borderId="79" xfId="0" applyFont="1" applyBorder="1">
      <alignment vertical="center"/>
    </xf>
    <xf numFmtId="0" fontId="16" fillId="0" borderId="61" xfId="0" applyFont="1" applyBorder="1">
      <alignment vertical="center"/>
    </xf>
    <xf numFmtId="0" fontId="15" fillId="0" borderId="11" xfId="0" applyFont="1" applyBorder="1">
      <alignment vertical="center"/>
    </xf>
    <xf numFmtId="0" fontId="20" fillId="0" borderId="22" xfId="0" applyFont="1" applyBorder="1" applyAlignment="1">
      <alignment horizontal="left" vertical="center"/>
    </xf>
    <xf numFmtId="0" fontId="0" fillId="0" borderId="0" xfId="0" applyAlignment="1">
      <alignment horizontal="center" vertical="center"/>
    </xf>
    <xf numFmtId="0" fontId="0" fillId="0" borderId="0" xfId="0" applyFill="1" applyProtection="1">
      <alignment vertical="center"/>
      <protection locked="0"/>
    </xf>
    <xf numFmtId="0" fontId="0" fillId="0" borderId="0" xfId="0" applyFill="1">
      <alignment vertical="center"/>
    </xf>
    <xf numFmtId="0" fontId="15" fillId="0" borderId="10" xfId="0" applyFont="1" applyBorder="1">
      <alignment vertical="center"/>
    </xf>
    <xf numFmtId="0" fontId="20" fillId="0" borderId="97" xfId="0" applyFont="1" applyBorder="1">
      <alignment vertical="center"/>
    </xf>
    <xf numFmtId="0" fontId="20" fillId="0" borderId="2" xfId="0" applyFont="1" applyBorder="1">
      <alignment vertical="center"/>
    </xf>
    <xf numFmtId="0" fontId="20" fillId="0" borderId="45" xfId="0" applyFont="1" applyBorder="1" applyAlignment="1">
      <alignment vertical="center"/>
    </xf>
    <xf numFmtId="0" fontId="20" fillId="0" borderId="1" xfId="0" applyFont="1" applyBorder="1">
      <alignment vertical="center"/>
    </xf>
    <xf numFmtId="0" fontId="20" fillId="0" borderId="59" xfId="0" applyFont="1" applyBorder="1">
      <alignment vertical="center"/>
    </xf>
    <xf numFmtId="0" fontId="20" fillId="0" borderId="92" xfId="0" applyFont="1" applyBorder="1">
      <alignment vertical="center"/>
    </xf>
    <xf numFmtId="0" fontId="20" fillId="0" borderId="92" xfId="0" applyFont="1" applyBorder="1" applyAlignment="1">
      <alignment horizontal="right" vertical="center"/>
    </xf>
    <xf numFmtId="0" fontId="20" fillId="0" borderId="93" xfId="0" applyFont="1" applyBorder="1" applyAlignment="1"/>
    <xf numFmtId="0" fontId="20" fillId="0" borderId="94" xfId="0" applyFont="1" applyBorder="1">
      <alignment vertical="center"/>
    </xf>
    <xf numFmtId="0" fontId="20" fillId="0" borderId="94" xfId="0" applyFont="1" applyBorder="1" applyAlignment="1">
      <alignment horizontal="right" vertical="center"/>
    </xf>
    <xf numFmtId="0" fontId="20" fillId="0" borderId="95" xfId="0" applyFont="1" applyBorder="1" applyAlignment="1"/>
    <xf numFmtId="0" fontId="20" fillId="0" borderId="45" xfId="0" applyFont="1" applyBorder="1" applyAlignment="1"/>
    <xf numFmtId="0" fontId="20" fillId="0" borderId="0" xfId="0" applyFont="1" applyBorder="1">
      <alignment vertical="center"/>
    </xf>
    <xf numFmtId="0" fontId="20" fillId="0" borderId="11" xfId="0" applyFont="1" applyBorder="1" applyAlignment="1"/>
    <xf numFmtId="0" fontId="20" fillId="0" borderId="88" xfId="0" applyFont="1" applyBorder="1" applyAlignment="1"/>
    <xf numFmtId="0" fontId="20" fillId="0" borderId="0" xfId="0" applyFont="1" applyBorder="1" applyAlignment="1">
      <alignment horizontal="center" vertical="center"/>
    </xf>
    <xf numFmtId="0" fontId="20" fillId="0" borderId="106" xfId="0" applyFont="1" applyBorder="1" applyAlignment="1">
      <alignment horizontal="left" vertical="center"/>
    </xf>
    <xf numFmtId="0" fontId="15" fillId="0" borderId="0" xfId="0" applyFont="1" applyBorder="1" applyAlignment="1"/>
    <xf numFmtId="0" fontId="20" fillId="0" borderId="74" xfId="0" applyFont="1" applyBorder="1" applyAlignment="1">
      <alignment horizontal="left" vertical="center"/>
    </xf>
    <xf numFmtId="0" fontId="20" fillId="0" borderId="2" xfId="0" applyFont="1" applyBorder="1" applyAlignment="1">
      <alignment horizontal="center" vertical="center"/>
    </xf>
    <xf numFmtId="0" fontId="19" fillId="0" borderId="0" xfId="0" applyFont="1" applyAlignment="1"/>
    <xf numFmtId="0" fontId="23" fillId="0" borderId="27" xfId="0" applyFont="1" applyBorder="1" applyAlignment="1">
      <alignment vertical="center"/>
    </xf>
    <xf numFmtId="0" fontId="23" fillId="0" borderId="30" xfId="0" applyFont="1" applyBorder="1">
      <alignment vertical="center"/>
    </xf>
    <xf numFmtId="0" fontId="19" fillId="0" borderId="4" xfId="0" applyFont="1" applyBorder="1">
      <alignment vertical="center"/>
    </xf>
    <xf numFmtId="0" fontId="15" fillId="0" borderId="2" xfId="0" applyFont="1" applyBorder="1">
      <alignment vertical="center"/>
    </xf>
    <xf numFmtId="0" fontId="20" fillId="0" borderId="21" xfId="0" applyFont="1" applyBorder="1">
      <alignment vertical="center"/>
    </xf>
    <xf numFmtId="0" fontId="20" fillId="0" borderId="22" xfId="0" applyFont="1" applyBorder="1" applyAlignment="1"/>
    <xf numFmtId="0" fontId="18" fillId="0" borderId="30" xfId="0" applyFont="1" applyBorder="1">
      <alignment vertical="center"/>
    </xf>
    <xf numFmtId="0" fontId="13" fillId="0" borderId="0" xfId="0" applyFont="1" applyProtection="1">
      <alignment vertical="center"/>
    </xf>
    <xf numFmtId="0" fontId="25" fillId="0" borderId="0" xfId="0" applyFont="1" applyProtection="1">
      <alignment vertical="center"/>
    </xf>
    <xf numFmtId="0" fontId="24" fillId="0" borderId="0" xfId="0" applyFont="1" applyProtection="1">
      <alignment vertical="center"/>
    </xf>
    <xf numFmtId="0" fontId="13" fillId="0" borderId="5" xfId="0" applyFont="1" applyBorder="1" applyAlignment="1" applyProtection="1">
      <alignment vertical="center"/>
    </xf>
    <xf numFmtId="0" fontId="0" fillId="4" borderId="0" xfId="0" applyFill="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0" xfId="0" applyFont="1" applyBorder="1" applyAlignment="1" applyProtection="1">
      <alignment vertical="center" shrinkToFit="1"/>
      <protection locked="0"/>
    </xf>
    <xf numFmtId="0" fontId="11" fillId="0" borderId="1" xfId="0" applyFont="1" applyBorder="1" applyAlignment="1" applyProtection="1">
      <alignment vertical="center" shrinkToFit="1"/>
      <protection locked="0"/>
    </xf>
    <xf numFmtId="0" fontId="33" fillId="0" borderId="1" xfId="0" applyFont="1" applyBorder="1" applyAlignment="1" applyProtection="1">
      <alignment vertical="center" shrinkToFit="1"/>
      <protection locked="0"/>
    </xf>
    <xf numFmtId="0" fontId="35" fillId="0" borderId="0" xfId="0" applyFont="1">
      <alignment vertical="center"/>
    </xf>
    <xf numFmtId="0" fontId="35" fillId="0" borderId="0" xfId="0" applyFont="1" applyAlignment="1"/>
    <xf numFmtId="0" fontId="29" fillId="0" borderId="0" xfId="0" applyFont="1" applyAlignment="1">
      <alignment vertical="top"/>
    </xf>
    <xf numFmtId="0" fontId="36" fillId="0" borderId="0" xfId="0" applyFont="1">
      <alignment vertical="center"/>
    </xf>
    <xf numFmtId="0" fontId="29" fillId="0" borderId="0" xfId="0" applyFont="1" applyAlignment="1">
      <alignment vertical="center"/>
    </xf>
    <xf numFmtId="0" fontId="29" fillId="3" borderId="0" xfId="0" applyFont="1" applyFill="1">
      <alignment vertical="center"/>
    </xf>
    <xf numFmtId="0" fontId="37" fillId="0" borderId="0" xfId="0" applyFont="1">
      <alignment vertical="center"/>
    </xf>
    <xf numFmtId="0" fontId="37" fillId="0" borderId="0" xfId="0" applyFont="1" applyBorder="1" applyAlignment="1"/>
    <xf numFmtId="0" fontId="38" fillId="0" borderId="0" xfId="0" applyFont="1" applyBorder="1">
      <alignment vertical="center"/>
    </xf>
    <xf numFmtId="0" fontId="38" fillId="0" borderId="0" xfId="0" applyFont="1" applyBorder="1" applyAlignment="1" applyProtection="1">
      <alignment horizontal="left" vertical="center"/>
    </xf>
    <xf numFmtId="0" fontId="39" fillId="0" borderId="0" xfId="0" applyFont="1" applyBorder="1" applyAlignment="1" applyProtection="1">
      <alignment horizontal="left" vertical="center"/>
    </xf>
    <xf numFmtId="0" fontId="38" fillId="0" borderId="0" xfId="0" applyFont="1" applyBorder="1" applyAlignment="1" applyProtection="1">
      <alignment horizontal="center" vertical="center"/>
    </xf>
    <xf numFmtId="0" fontId="38" fillId="0" borderId="0" xfId="0" applyFont="1" applyBorder="1" applyAlignment="1" applyProtection="1">
      <alignment vertical="center"/>
    </xf>
    <xf numFmtId="0" fontId="37" fillId="0" borderId="0" xfId="0" applyFont="1" applyAlignment="1">
      <alignment vertical="center" shrinkToFit="1"/>
    </xf>
    <xf numFmtId="0" fontId="38" fillId="0" borderId="5" xfId="0" applyFont="1" applyBorder="1" applyProtection="1">
      <alignment vertical="center"/>
    </xf>
    <xf numFmtId="0" fontId="38" fillId="0" borderId="138" xfId="0" applyFont="1" applyBorder="1" applyProtection="1">
      <alignment vertical="center"/>
    </xf>
    <xf numFmtId="0" fontId="38" fillId="0" borderId="0" xfId="0" applyFont="1" applyAlignment="1">
      <alignment horizontal="left" vertical="center"/>
    </xf>
    <xf numFmtId="0" fontId="38" fillId="0" borderId="0" xfId="0" applyFont="1">
      <alignment vertical="center"/>
    </xf>
    <xf numFmtId="0" fontId="38" fillId="0" borderId="1" xfId="0" applyFont="1" applyBorder="1" applyAlignment="1"/>
    <xf numFmtId="0" fontId="20" fillId="0" borderId="98" xfId="0" applyFont="1" applyBorder="1" applyAlignment="1">
      <alignment horizontal="center" vertical="center"/>
    </xf>
    <xf numFmtId="0" fontId="20" fillId="0" borderId="1" xfId="0" applyFont="1" applyBorder="1" applyAlignment="1">
      <alignment horizontal="center" vertical="center"/>
    </xf>
    <xf numFmtId="0" fontId="41" fillId="0" borderId="94" xfId="0" applyFont="1" applyBorder="1" applyAlignment="1">
      <alignment horizontal="center" vertical="center"/>
    </xf>
    <xf numFmtId="0" fontId="16" fillId="0" borderId="2" xfId="0" applyFont="1" applyBorder="1">
      <alignment vertical="center"/>
    </xf>
    <xf numFmtId="0" fontId="20" fillId="6" borderId="46" xfId="0" applyFont="1" applyFill="1" applyBorder="1">
      <alignment vertical="center"/>
    </xf>
    <xf numFmtId="0" fontId="20" fillId="6" borderId="5" xfId="0" applyFont="1" applyFill="1" applyBorder="1">
      <alignment vertical="center"/>
    </xf>
    <xf numFmtId="0" fontId="20" fillId="6" borderId="6" xfId="0" applyFont="1" applyFill="1" applyBorder="1">
      <alignment vertical="center"/>
    </xf>
    <xf numFmtId="0" fontId="20" fillId="6" borderId="161" xfId="0" applyFont="1" applyFill="1" applyBorder="1">
      <alignment vertical="center"/>
    </xf>
    <xf numFmtId="0" fontId="20" fillId="6" borderId="108" xfId="0" applyFont="1" applyFill="1" applyBorder="1">
      <alignment vertical="center"/>
    </xf>
    <xf numFmtId="0" fontId="20" fillId="6" borderId="162" xfId="0" applyFont="1" applyFill="1" applyBorder="1">
      <alignment vertical="center"/>
    </xf>
    <xf numFmtId="0" fontId="20" fillId="6" borderId="78" xfId="0" applyFont="1" applyFill="1" applyBorder="1">
      <alignment vertical="center"/>
    </xf>
    <xf numFmtId="0" fontId="20" fillId="6" borderId="1" xfId="0" applyFont="1" applyFill="1" applyBorder="1">
      <alignment vertical="center"/>
    </xf>
    <xf numFmtId="0" fontId="20" fillId="6" borderId="88" xfId="0" applyFont="1" applyFill="1" applyBorder="1">
      <alignment vertical="center"/>
    </xf>
    <xf numFmtId="0" fontId="20" fillId="6" borderId="0" xfId="0" applyFont="1" applyFill="1" applyBorder="1">
      <alignment vertical="center"/>
    </xf>
    <xf numFmtId="0" fontId="20" fillId="6" borderId="3" xfId="0" applyFont="1" applyFill="1" applyBorder="1">
      <alignment vertical="center"/>
    </xf>
    <xf numFmtId="0" fontId="20" fillId="6" borderId="11" xfId="0" applyFont="1" applyFill="1" applyBorder="1">
      <alignment vertical="center"/>
    </xf>
    <xf numFmtId="0" fontId="20" fillId="6" borderId="54" xfId="0" applyFont="1" applyFill="1" applyBorder="1">
      <alignment vertical="center"/>
    </xf>
    <xf numFmtId="0" fontId="20" fillId="6" borderId="56" xfId="0" applyFont="1" applyFill="1" applyBorder="1">
      <alignment vertical="center"/>
    </xf>
    <xf numFmtId="0" fontId="20" fillId="6" borderId="55" xfId="0" applyFont="1" applyFill="1" applyBorder="1">
      <alignment vertical="center"/>
    </xf>
    <xf numFmtId="0" fontId="20" fillId="6" borderId="40" xfId="0" applyFont="1" applyFill="1" applyBorder="1">
      <alignment vertical="center"/>
    </xf>
    <xf numFmtId="0" fontId="20" fillId="6" borderId="42" xfId="0" applyFont="1" applyFill="1" applyBorder="1">
      <alignment vertical="center"/>
    </xf>
    <xf numFmtId="0" fontId="20" fillId="6" borderId="8" xfId="0" applyFont="1" applyFill="1" applyBorder="1">
      <alignment vertical="center"/>
    </xf>
    <xf numFmtId="0" fontId="20" fillId="6" borderId="9" xfId="0" applyFont="1" applyFill="1" applyBorder="1">
      <alignment vertical="center"/>
    </xf>
    <xf numFmtId="0" fontId="40" fillId="6" borderId="5" xfId="0" applyFont="1" applyFill="1" applyBorder="1">
      <alignment vertical="center"/>
    </xf>
    <xf numFmtId="0" fontId="38" fillId="0" borderId="1" xfId="0" applyFont="1" applyBorder="1" applyAlignment="1">
      <alignment horizontal="center"/>
    </xf>
    <xf numFmtId="0" fontId="20" fillId="6" borderId="1" xfId="0" applyFont="1" applyFill="1" applyBorder="1" applyAlignment="1">
      <alignment horizontal="right" vertical="center"/>
    </xf>
    <xf numFmtId="0" fontId="16" fillId="6" borderId="1" xfId="0" applyFont="1" applyFill="1" applyBorder="1">
      <alignment vertical="center"/>
    </xf>
    <xf numFmtId="0" fontId="16" fillId="6" borderId="88" xfId="0" applyFont="1" applyFill="1" applyBorder="1">
      <alignment vertical="center"/>
    </xf>
    <xf numFmtId="0" fontId="38" fillId="0" borderId="5" xfId="0" applyFont="1" applyBorder="1" applyAlignment="1" applyProtection="1">
      <alignment horizontal="center" vertical="center"/>
    </xf>
    <xf numFmtId="0" fontId="38" fillId="0" borderId="138" xfId="0" applyFont="1" applyBorder="1" applyAlignment="1" applyProtection="1">
      <alignment horizontal="center" vertical="center"/>
    </xf>
    <xf numFmtId="0" fontId="15" fillId="0" borderId="139" xfId="0" applyFont="1" applyBorder="1">
      <alignment vertical="center"/>
    </xf>
    <xf numFmtId="0" fontId="20" fillId="0" borderId="124" xfId="0" applyFont="1" applyBorder="1" applyAlignment="1">
      <alignment horizontal="center" vertical="center"/>
    </xf>
    <xf numFmtId="0" fontId="20" fillId="0" borderId="125" xfId="0" applyFont="1" applyBorder="1" applyAlignment="1">
      <alignment horizontal="center"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34" fillId="0" borderId="125" xfId="0" applyFont="1" applyBorder="1" applyAlignment="1" applyProtection="1">
      <alignment horizontal="center" vertical="center" wrapText="1" shrinkToFit="1"/>
      <protection locked="0"/>
    </xf>
    <xf numFmtId="0" fontId="34" fillId="0" borderId="134" xfId="0" applyFont="1" applyBorder="1" applyAlignment="1" applyProtection="1">
      <alignment horizontal="center" vertical="center" wrapText="1" shrinkToFit="1"/>
      <protection locked="0"/>
    </xf>
    <xf numFmtId="0" fontId="34" fillId="0" borderId="155" xfId="0" applyFont="1" applyBorder="1" applyAlignment="1" applyProtection="1">
      <alignment horizontal="center" vertical="center" wrapText="1" shrinkToFit="1"/>
      <protection locked="0"/>
    </xf>
    <xf numFmtId="0" fontId="34" fillId="0" borderId="156" xfId="0" applyFont="1" applyBorder="1" applyAlignment="1" applyProtection="1">
      <alignment horizontal="center" vertical="center" wrapText="1" shrinkToFit="1"/>
      <protection locked="0"/>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55" xfId="0" applyFont="1" applyBorder="1" applyAlignment="1">
      <alignment horizontal="center" vertical="center" wrapText="1"/>
    </xf>
    <xf numFmtId="0" fontId="20" fillId="6" borderId="157" xfId="0" applyFont="1" applyFill="1" applyBorder="1" applyAlignment="1">
      <alignment horizontal="center" vertical="center" wrapText="1"/>
    </xf>
    <xf numFmtId="0" fontId="20" fillId="6" borderId="159"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60" xfId="0" applyFont="1" applyFill="1" applyBorder="1" applyAlignment="1">
      <alignment horizontal="right"/>
    </xf>
    <xf numFmtId="0" fontId="20" fillId="6" borderId="157" xfId="0" applyFont="1" applyFill="1" applyBorder="1" applyAlignment="1">
      <alignment horizontal="right"/>
    </xf>
    <xf numFmtId="0" fontId="20" fillId="6" borderId="64" xfId="0" applyFont="1" applyFill="1" applyBorder="1" applyAlignment="1">
      <alignment horizontal="right"/>
    </xf>
    <xf numFmtId="0" fontId="20" fillId="6" borderId="15" xfId="0" applyFont="1" applyFill="1" applyBorder="1" applyAlignment="1">
      <alignment horizontal="right"/>
    </xf>
    <xf numFmtId="0" fontId="20" fillId="0" borderId="146" xfId="0" applyFont="1" applyBorder="1" applyAlignment="1">
      <alignment horizontal="center" vertical="center" textRotation="255" shrinkToFit="1"/>
    </xf>
    <xf numFmtId="0" fontId="20" fillId="0" borderId="90" xfId="0" applyFont="1" applyBorder="1" applyAlignment="1">
      <alignment horizontal="center" vertical="center" textRotation="255" shrinkToFit="1"/>
    </xf>
    <xf numFmtId="0" fontId="20" fillId="0" borderId="145" xfId="0" applyFont="1" applyBorder="1" applyAlignment="1">
      <alignment horizontal="center" vertical="center" textRotation="255" shrinkToFit="1"/>
    </xf>
    <xf numFmtId="0" fontId="16" fillId="0" borderId="96" xfId="0" applyFont="1" applyBorder="1" applyAlignment="1">
      <alignment horizontal="center" vertical="center" textRotation="255" shrinkToFit="1"/>
    </xf>
    <xf numFmtId="0" fontId="16" fillId="0" borderId="90" xfId="0" applyFont="1" applyBorder="1" applyAlignment="1">
      <alignment horizontal="center" vertical="center" textRotation="255" shrinkToFit="1"/>
    </xf>
    <xf numFmtId="0" fontId="16" fillId="0" borderId="145" xfId="0" applyFont="1" applyBorder="1" applyAlignment="1">
      <alignment horizontal="center" vertical="center" textRotation="255" shrinkToFit="1"/>
    </xf>
    <xf numFmtId="0" fontId="20" fillId="0" borderId="73" xfId="0" applyFont="1" applyBorder="1" applyAlignment="1">
      <alignment horizontal="left" vertical="center"/>
    </xf>
    <xf numFmtId="0" fontId="20" fillId="0" borderId="112" xfId="0" applyFont="1" applyBorder="1" applyAlignment="1">
      <alignment horizontal="left" vertical="center"/>
    </xf>
    <xf numFmtId="0" fontId="20" fillId="0" borderId="74" xfId="0" applyFont="1" applyBorder="1" applyAlignment="1">
      <alignment horizontal="left" vertical="center"/>
    </xf>
    <xf numFmtId="176" fontId="30" fillId="0" borderId="70" xfId="0" applyNumberFormat="1" applyFont="1" applyBorder="1" applyAlignment="1" applyProtection="1">
      <alignment horizontal="center" vertical="center" shrinkToFit="1"/>
    </xf>
    <xf numFmtId="176" fontId="30" fillId="0" borderId="118" xfId="0" applyNumberFormat="1" applyFont="1" applyBorder="1" applyAlignment="1" applyProtection="1">
      <alignment horizontal="center" vertical="center" shrinkToFit="1"/>
    </xf>
    <xf numFmtId="176" fontId="30" fillId="0" borderId="123" xfId="0" applyNumberFormat="1" applyFont="1" applyBorder="1" applyAlignment="1" applyProtection="1">
      <alignment horizontal="center" vertical="center" shrinkToFit="1"/>
    </xf>
    <xf numFmtId="176" fontId="30" fillId="0" borderId="158" xfId="0" applyNumberFormat="1" applyFont="1" applyBorder="1" applyAlignment="1" applyProtection="1">
      <alignment horizontal="center" vertical="center" shrinkToFit="1"/>
    </xf>
    <xf numFmtId="176" fontId="30" fillId="0" borderId="107" xfId="0" applyNumberFormat="1" applyFont="1" applyBorder="1" applyAlignment="1" applyProtection="1">
      <alignment horizontal="center" vertical="center" shrinkToFit="1"/>
    </xf>
    <xf numFmtId="176" fontId="30" fillId="0" borderId="120" xfId="0" applyNumberFormat="1" applyFont="1" applyBorder="1" applyAlignment="1" applyProtection="1">
      <alignment horizontal="center" vertical="center" shrinkToFit="1"/>
    </xf>
    <xf numFmtId="0" fontId="15" fillId="0" borderId="0" xfId="0" applyFont="1" applyAlignment="1">
      <alignment vertical="center" wrapText="1"/>
    </xf>
    <xf numFmtId="0" fontId="44" fillId="0" borderId="0" xfId="0" applyFont="1" applyAlignment="1">
      <alignment vertical="center"/>
    </xf>
    <xf numFmtId="0" fontId="20" fillId="6" borderId="170" xfId="0" applyFont="1" applyFill="1" applyBorder="1" applyAlignment="1">
      <alignment horizontal="center" vertical="center"/>
    </xf>
    <xf numFmtId="0" fontId="20" fillId="6" borderId="171" xfId="0" applyFont="1" applyFill="1" applyBorder="1" applyAlignment="1">
      <alignment horizontal="center" vertical="center"/>
    </xf>
    <xf numFmtId="0" fontId="20" fillId="6" borderId="172" xfId="0" applyFont="1" applyFill="1" applyBorder="1" applyAlignment="1">
      <alignment horizontal="center" vertical="center"/>
    </xf>
    <xf numFmtId="0" fontId="20" fillId="6" borderId="173" xfId="0" applyFont="1" applyFill="1" applyBorder="1" applyAlignment="1">
      <alignment horizontal="center" vertical="center"/>
    </xf>
    <xf numFmtId="0" fontId="20" fillId="6" borderId="56" xfId="0" applyFont="1" applyFill="1" applyBorder="1" applyAlignment="1">
      <alignment horizontal="center" vertical="center"/>
    </xf>
    <xf numFmtId="0" fontId="20" fillId="6" borderId="54" xfId="0" applyFont="1" applyFill="1" applyBorder="1" applyAlignment="1">
      <alignment horizontal="center" vertical="center"/>
    </xf>
    <xf numFmtId="0" fontId="20" fillId="6" borderId="164" xfId="0" applyFont="1" applyFill="1" applyBorder="1" applyAlignment="1">
      <alignment horizontal="center" vertical="center"/>
    </xf>
    <xf numFmtId="0" fontId="20" fillId="6" borderId="40" xfId="0" applyFont="1" applyFill="1" applyBorder="1" applyAlignment="1">
      <alignment horizontal="center" vertical="center"/>
    </xf>
    <xf numFmtId="0" fontId="20" fillId="0" borderId="148" xfId="0" applyFont="1" applyBorder="1" applyAlignment="1">
      <alignment horizontal="left" vertical="center" wrapText="1"/>
    </xf>
    <xf numFmtId="0" fontId="20" fillId="0" borderId="147"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30" fillId="0" borderId="5"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20" fillId="0" borderId="4" xfId="0" applyFont="1" applyBorder="1" applyAlignment="1">
      <alignment horizontal="center" vertical="center" textRotation="255"/>
    </xf>
    <xf numFmtId="0" fontId="20" fillId="0" borderId="10" xfId="0" applyFont="1" applyBorder="1" applyAlignment="1">
      <alignment horizontal="center" vertical="center" textRotation="255"/>
    </xf>
    <xf numFmtId="0" fontId="16" fillId="0" borderId="176" xfId="0" applyFont="1" applyBorder="1" applyAlignment="1">
      <alignment horizontal="right" vertical="center"/>
    </xf>
    <xf numFmtId="0" fontId="11" fillId="0" borderId="175" xfId="0" applyFont="1" applyBorder="1" applyAlignment="1" applyProtection="1">
      <alignment horizontal="center" vertical="center" shrinkToFit="1"/>
      <protection locked="0"/>
    </xf>
    <xf numFmtId="0" fontId="11" fillId="0" borderId="176"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76"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6" fillId="0" borderId="178" xfId="0" applyFont="1" applyBorder="1" applyAlignment="1">
      <alignment horizontal="right" vertical="center"/>
    </xf>
    <xf numFmtId="0" fontId="11" fillId="0" borderId="3" xfId="0" applyFont="1" applyBorder="1" applyAlignment="1">
      <alignment horizontal="center" vertical="center" shrinkToFit="1"/>
    </xf>
    <xf numFmtId="0" fontId="15" fillId="0" borderId="55" xfId="0" applyFont="1" applyBorder="1" applyAlignment="1">
      <alignment horizontal="left" vertical="center"/>
    </xf>
    <xf numFmtId="0" fontId="15" fillId="0" borderId="56" xfId="0" applyFont="1" applyBorder="1" applyAlignment="1">
      <alignment horizontal="left" vertical="center"/>
    </xf>
    <xf numFmtId="0" fontId="11" fillId="0" borderId="53" xfId="0" applyFont="1" applyBorder="1" applyAlignment="1">
      <alignment horizontal="center" vertical="center" shrinkToFit="1"/>
    </xf>
    <xf numFmtId="0" fontId="38" fillId="0" borderId="138" xfId="0" applyFont="1" applyBorder="1" applyAlignment="1" applyProtection="1">
      <alignment horizontal="center" vertical="center"/>
    </xf>
    <xf numFmtId="0" fontId="38" fillId="0" borderId="138" xfId="0" applyFont="1" applyBorder="1" applyAlignment="1">
      <alignment horizontal="center" vertical="center"/>
    </xf>
    <xf numFmtId="0" fontId="15" fillId="0" borderId="53"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4" xfId="0" applyFont="1" applyBorder="1" applyAlignment="1">
      <alignment horizontal="center" vertical="center" textRotation="255"/>
    </xf>
    <xf numFmtId="0" fontId="14" fillId="0" borderId="115" xfId="0" applyFont="1" applyBorder="1" applyAlignment="1">
      <alignment horizontal="center" vertical="center"/>
    </xf>
    <xf numFmtId="0" fontId="16" fillId="0" borderId="52" xfId="0" applyFont="1" applyBorder="1" applyAlignment="1">
      <alignment horizontal="right" vertical="center" shrinkToFit="1"/>
    </xf>
    <xf numFmtId="0" fontId="30" fillId="0" borderId="59"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0" xfId="0" applyFont="1" applyBorder="1" applyAlignment="1">
      <alignment horizontal="center" vertical="center" shrinkToFit="1"/>
    </xf>
    <xf numFmtId="0" fontId="15" fillId="0" borderId="56" xfId="0" applyFont="1" applyBorder="1" applyAlignment="1">
      <alignment horizontal="center" vertical="center"/>
    </xf>
    <xf numFmtId="0" fontId="15" fillId="0" borderId="3" xfId="0" applyFont="1" applyBorder="1" applyAlignment="1">
      <alignment horizontal="center" vertical="center"/>
    </xf>
    <xf numFmtId="0" fontId="15" fillId="0" borderId="54" xfId="0" applyFont="1" applyBorder="1" applyAlignment="1">
      <alignment horizontal="center" vertical="center"/>
    </xf>
    <xf numFmtId="0" fontId="15" fillId="0" borderId="153" xfId="0" applyFont="1" applyBorder="1" applyAlignment="1">
      <alignment horizontal="center" vertical="center"/>
    </xf>
    <xf numFmtId="0" fontId="15" fillId="0" borderId="150" xfId="0" applyFont="1" applyBorder="1" applyAlignment="1">
      <alignment horizontal="center" vertical="center"/>
    </xf>
    <xf numFmtId="0" fontId="15" fillId="0" borderId="165" xfId="0" applyFont="1" applyBorder="1" applyAlignment="1">
      <alignment horizontal="center" vertical="center"/>
    </xf>
    <xf numFmtId="0" fontId="15" fillId="0" borderId="175" xfId="0" applyFont="1" applyBorder="1" applyAlignment="1">
      <alignment horizontal="center" vertical="center"/>
    </xf>
    <xf numFmtId="0" fontId="15" fillId="0" borderId="176" xfId="0" applyFont="1" applyBorder="1" applyAlignment="1">
      <alignment horizontal="center" vertical="center"/>
    </xf>
    <xf numFmtId="0" fontId="15" fillId="0" borderId="177" xfId="0" applyFont="1" applyBorder="1" applyAlignment="1">
      <alignment horizontal="center" vertical="center"/>
    </xf>
    <xf numFmtId="0" fontId="15" fillId="0" borderId="109" xfId="0" applyFont="1" applyBorder="1" applyAlignment="1">
      <alignment horizontal="center" vertical="center" textRotation="255"/>
    </xf>
    <xf numFmtId="0" fontId="15" fillId="0" borderId="108" xfId="0" applyFont="1" applyBorder="1" applyAlignment="1">
      <alignment horizontal="center" vertical="center" textRotation="255"/>
    </xf>
    <xf numFmtId="0" fontId="15" fillId="0" borderId="110" xfId="0" applyFont="1" applyBorder="1" applyAlignment="1">
      <alignment horizontal="center" vertical="center" textRotation="255"/>
    </xf>
    <xf numFmtId="0" fontId="20" fillId="0" borderId="53" xfId="0" applyFont="1" applyBorder="1" applyAlignment="1">
      <alignment horizontal="center" vertical="center"/>
    </xf>
    <xf numFmtId="0" fontId="20" fillId="0" borderId="3" xfId="0" applyFont="1" applyBorder="1" applyAlignment="1">
      <alignment horizontal="center" vertical="center"/>
    </xf>
    <xf numFmtId="0" fontId="20" fillId="0" borderId="54" xfId="0" applyFont="1" applyBorder="1" applyAlignment="1">
      <alignment horizontal="center" vertical="center"/>
    </xf>
    <xf numFmtId="0" fontId="15" fillId="0" borderId="53" xfId="0" applyFont="1" applyBorder="1" applyAlignment="1">
      <alignment horizontal="center" vertical="center"/>
    </xf>
    <xf numFmtId="49" fontId="30" fillId="0" borderId="19" xfId="0" applyNumberFormat="1" applyFont="1" applyBorder="1" applyAlignment="1" applyProtection="1">
      <alignment horizontal="center" vertical="center" shrinkToFit="1"/>
      <protection locked="0"/>
    </xf>
    <xf numFmtId="0" fontId="15" fillId="0" borderId="62" xfId="0" applyFont="1" applyBorder="1" applyAlignment="1">
      <alignment horizontal="center" vertical="center" textRotation="255"/>
    </xf>
    <xf numFmtId="0" fontId="15" fillId="0" borderId="57" xfId="0" applyFont="1" applyBorder="1" applyAlignment="1">
      <alignment horizontal="center" vertical="center" textRotation="255"/>
    </xf>
    <xf numFmtId="0" fontId="15" fillId="0" borderId="58" xfId="0" applyFont="1" applyBorder="1" applyAlignment="1">
      <alignment horizontal="center" vertical="center" textRotation="255"/>
    </xf>
    <xf numFmtId="0" fontId="30" fillId="0" borderId="0"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15" fillId="0" borderId="4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0"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38" fillId="0" borderId="140" xfId="0" applyFont="1" applyBorder="1" applyAlignment="1">
      <alignment horizontal="center" vertical="center"/>
    </xf>
    <xf numFmtId="0" fontId="15"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38" fillId="0" borderId="4" xfId="0" applyFont="1" applyBorder="1" applyAlignment="1">
      <alignment horizontal="center" vertical="center"/>
    </xf>
    <xf numFmtId="0" fontId="38" fillId="0" borderId="41" xfId="0" applyFont="1" applyBorder="1" applyAlignment="1">
      <alignment horizontal="center" vertical="center"/>
    </xf>
    <xf numFmtId="0" fontId="38" fillId="0" borderId="5" xfId="0" applyFont="1" applyBorder="1" applyAlignment="1" applyProtection="1">
      <alignment horizontal="center" vertical="center"/>
    </xf>
    <xf numFmtId="0" fontId="38" fillId="0" borderId="136" xfId="0" applyFont="1" applyBorder="1" applyAlignment="1">
      <alignment horizontal="center" vertical="center"/>
    </xf>
    <xf numFmtId="0" fontId="38" fillId="0" borderId="137" xfId="0" applyFont="1" applyBorder="1" applyAlignment="1">
      <alignment horizontal="center" vertical="center"/>
    </xf>
    <xf numFmtId="0" fontId="38" fillId="0" borderId="140" xfId="0" applyFont="1" applyBorder="1" applyAlignment="1" applyProtection="1">
      <alignment horizontal="center" vertical="center"/>
    </xf>
    <xf numFmtId="0" fontId="0" fillId="0" borderId="140" xfId="0" applyBorder="1" applyAlignment="1">
      <alignment horizontal="center" vertical="center"/>
    </xf>
    <xf numFmtId="0" fontId="0" fillId="0" borderId="138" xfId="0" applyBorder="1" applyAlignment="1">
      <alignment horizontal="center" vertical="center"/>
    </xf>
    <xf numFmtId="0" fontId="20" fillId="0" borderId="6" xfId="0" applyFont="1" applyBorder="1" applyAlignment="1">
      <alignment horizontal="left" vertical="center" wrapText="1"/>
    </xf>
    <xf numFmtId="0" fontId="20" fillId="0" borderId="4" xfId="0" applyFont="1" applyBorder="1" applyAlignment="1">
      <alignment horizontal="left" vertical="center"/>
    </xf>
    <xf numFmtId="0" fontId="11" fillId="0" borderId="5" xfId="0" applyFont="1" applyBorder="1" applyAlignment="1">
      <alignment horizontal="center" vertical="center" shrinkToFit="1"/>
    </xf>
    <xf numFmtId="0" fontId="11" fillId="0" borderId="46" xfId="0" applyFont="1" applyBorder="1" applyAlignment="1">
      <alignment horizontal="center" vertical="center" shrinkToFit="1"/>
    </xf>
    <xf numFmtId="0" fontId="15" fillId="0" borderId="3" xfId="0" applyFont="1" applyBorder="1" applyAlignment="1">
      <alignment horizontal="left" vertical="center" wrapText="1"/>
    </xf>
    <xf numFmtId="0" fontId="15" fillId="0" borderId="3" xfId="0" applyFont="1" applyBorder="1" applyAlignment="1">
      <alignment horizontal="left" vertical="center"/>
    </xf>
    <xf numFmtId="0" fontId="20" fillId="0" borderId="5" xfId="0" applyFont="1" applyBorder="1" applyAlignment="1">
      <alignment horizontal="left" vertical="center"/>
    </xf>
    <xf numFmtId="0" fontId="31" fillId="0" borderId="5" xfId="0" applyFont="1" applyBorder="1" applyAlignment="1">
      <alignment horizontal="center" vertical="center" shrinkToFit="1"/>
    </xf>
    <xf numFmtId="0" fontId="20" fillId="0" borderId="3" xfId="0" applyFont="1" applyBorder="1" applyAlignment="1">
      <alignment horizontal="left" vertical="center" wrapText="1"/>
    </xf>
    <xf numFmtId="0" fontId="20" fillId="0" borderId="3" xfId="0" applyFont="1" applyBorder="1" applyAlignment="1">
      <alignment horizontal="left" vertical="center"/>
    </xf>
    <xf numFmtId="0" fontId="47" fillId="0" borderId="3" xfId="0" applyFont="1" applyBorder="1" applyAlignment="1">
      <alignment horizontal="left" vertical="center"/>
    </xf>
    <xf numFmtId="0" fontId="14" fillId="6" borderId="24" xfId="0" applyFont="1" applyFill="1" applyBorder="1" applyAlignment="1">
      <alignment horizontal="center" vertical="center"/>
    </xf>
    <xf numFmtId="0" fontId="14" fillId="6" borderId="102"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39" xfId="0" applyFont="1" applyFill="1" applyBorder="1" applyAlignment="1">
      <alignment horizontal="center"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15" fillId="0" borderId="44" xfId="0" applyFont="1" applyBorder="1" applyAlignment="1">
      <alignment horizontal="left" vertical="center"/>
    </xf>
    <xf numFmtId="0" fontId="15" fillId="0" borderId="2" xfId="0" applyFont="1" applyBorder="1" applyAlignment="1">
      <alignment horizontal="left" vertical="center"/>
    </xf>
    <xf numFmtId="0" fontId="15" fillId="0" borderId="45"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32" xfId="0" applyFont="1" applyBorder="1" applyAlignment="1" applyProtection="1">
      <alignment horizontal="center" vertical="center"/>
    </xf>
    <xf numFmtId="0" fontId="11" fillId="0" borderId="13" xfId="0" applyFont="1" applyBorder="1" applyAlignment="1" applyProtection="1">
      <alignment horizontal="center" vertical="center" shrinkToFit="1"/>
      <protection locked="0"/>
    </xf>
    <xf numFmtId="0" fontId="15" fillId="0" borderId="5" xfId="0" applyFont="1" applyBorder="1" applyAlignment="1">
      <alignment horizontal="left" vertical="center" shrinkToFit="1"/>
    </xf>
    <xf numFmtId="0" fontId="15" fillId="0" borderId="3" xfId="0" applyFont="1" applyBorder="1" applyAlignment="1">
      <alignment horizontal="left" vertical="center" shrinkToFit="1"/>
    </xf>
    <xf numFmtId="0" fontId="38" fillId="0" borderId="4"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0" fontId="38" fillId="0" borderId="7" xfId="0" applyFont="1" applyBorder="1" applyAlignment="1" applyProtection="1">
      <alignment horizontal="center" vertical="center" wrapText="1"/>
    </xf>
    <xf numFmtId="0" fontId="38" fillId="0" borderId="8" xfId="0" applyFont="1" applyBorder="1" applyAlignment="1" applyProtection="1">
      <alignment horizontal="center" vertical="center" wrapText="1"/>
    </xf>
    <xf numFmtId="0" fontId="38" fillId="0" borderId="36" xfId="0" applyFont="1" applyBorder="1" applyAlignment="1" applyProtection="1">
      <alignment horizontal="center" vertical="center"/>
    </xf>
    <xf numFmtId="0" fontId="38" fillId="0" borderId="16" xfId="0" applyFont="1" applyBorder="1" applyAlignment="1" applyProtection="1">
      <alignment horizontal="center" vertical="center"/>
    </xf>
    <xf numFmtId="0" fontId="38" fillId="0" borderId="37" xfId="0" applyFont="1" applyBorder="1" applyAlignment="1" applyProtection="1">
      <alignment horizontal="center" vertical="center"/>
    </xf>
    <xf numFmtId="0" fontId="38" fillId="0" borderId="17" xfId="0" applyFont="1" applyBorder="1" applyAlignment="1" applyProtection="1">
      <alignment horizontal="center" vertical="center"/>
    </xf>
    <xf numFmtId="0" fontId="38" fillId="0" borderId="16" xfId="0" applyFont="1" applyBorder="1" applyAlignment="1" applyProtection="1">
      <alignment horizontal="center" vertical="center" wrapText="1"/>
    </xf>
    <xf numFmtId="0" fontId="38" fillId="0" borderId="34"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8" fillId="0" borderId="35" xfId="0" applyFont="1" applyBorder="1" applyAlignment="1" applyProtection="1">
      <alignment horizontal="center" vertical="center" wrapText="1"/>
    </xf>
    <xf numFmtId="0" fontId="38" fillId="0" borderId="6" xfId="0" applyFont="1" applyBorder="1" applyAlignment="1" applyProtection="1">
      <alignment horizontal="center" vertical="center"/>
    </xf>
    <xf numFmtId="0" fontId="38" fillId="0" borderId="8" xfId="0" applyFont="1" applyBorder="1" applyAlignment="1" applyProtection="1">
      <alignment horizontal="center" vertical="center"/>
    </xf>
    <xf numFmtId="0" fontId="38" fillId="0" borderId="9" xfId="0" applyFont="1" applyBorder="1" applyAlignment="1" applyProtection="1">
      <alignment horizontal="center" vertical="center"/>
    </xf>
    <xf numFmtId="0" fontId="15" fillId="0" borderId="0" xfId="0" applyFont="1" applyBorder="1" applyAlignment="1">
      <alignment horizontal="center" vertical="center"/>
    </xf>
    <xf numFmtId="0" fontId="15" fillId="0" borderId="61" xfId="0" applyFont="1" applyBorder="1" applyAlignment="1">
      <alignment horizontal="center" vertical="center"/>
    </xf>
    <xf numFmtId="49" fontId="30" fillId="0" borderId="2" xfId="0" applyNumberFormat="1" applyFont="1" applyBorder="1" applyAlignment="1" applyProtection="1">
      <alignment horizontal="center" vertical="center" shrinkToFit="1"/>
      <protection locked="0"/>
    </xf>
    <xf numFmtId="0" fontId="30" fillId="0" borderId="11" xfId="0" applyFont="1" applyBorder="1" applyAlignment="1" applyProtection="1">
      <alignment horizontal="left" vertical="center" shrinkToFit="1"/>
      <protection locked="0"/>
    </xf>
    <xf numFmtId="49" fontId="30" fillId="0" borderId="18" xfId="0" applyNumberFormat="1" applyFont="1" applyBorder="1" applyAlignment="1" applyProtection="1">
      <alignment horizontal="center" vertical="center" shrinkToFit="1"/>
      <protection locked="0"/>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30" fillId="0" borderId="11" xfId="0" applyFont="1" applyBorder="1" applyAlignment="1" applyProtection="1">
      <alignment horizontal="center" vertical="center" shrinkToFit="1"/>
      <protection locked="0"/>
    </xf>
    <xf numFmtId="0" fontId="30" fillId="0" borderId="45" xfId="0" applyFont="1" applyBorder="1" applyAlignment="1" applyProtection="1">
      <alignment horizontal="left" vertical="center" shrinkToFit="1"/>
      <protection locked="0"/>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33" fillId="0" borderId="94" xfId="0" applyFont="1" applyBorder="1" applyAlignment="1" applyProtection="1">
      <alignment horizontal="center" vertical="center" shrinkToFit="1"/>
      <protection locked="0"/>
    </xf>
    <xf numFmtId="0" fontId="20" fillId="0" borderId="94" xfId="0" applyFont="1" applyBorder="1" applyAlignment="1">
      <alignment horizontal="center" vertical="center"/>
    </xf>
    <xf numFmtId="0" fontId="20" fillId="0" borderId="1" xfId="0" applyFont="1" applyBorder="1" applyAlignment="1">
      <alignment horizontal="left" vertical="center"/>
    </xf>
    <xf numFmtId="0" fontId="20" fillId="0" borderId="88" xfId="0" applyFont="1" applyBorder="1" applyAlignment="1">
      <alignment horizontal="left" vertical="center"/>
    </xf>
    <xf numFmtId="0" fontId="33" fillId="0" borderId="2" xfId="0" applyFont="1" applyBorder="1" applyAlignment="1" applyProtection="1">
      <alignment horizontal="center" vertical="center" shrinkToFit="1"/>
      <protection locked="0"/>
    </xf>
    <xf numFmtId="0" fontId="33" fillId="0" borderId="99" xfId="0" applyFont="1" applyBorder="1" applyAlignment="1" applyProtection="1">
      <alignment horizontal="center" vertical="center" shrinkToFit="1"/>
      <protection locked="0"/>
    </xf>
    <xf numFmtId="0" fontId="33" fillId="0" borderId="78"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100" xfId="0" applyFont="1" applyBorder="1" applyAlignment="1" applyProtection="1">
      <alignment horizontal="center" vertical="center" shrinkToFit="1"/>
      <protection locked="0"/>
    </xf>
    <xf numFmtId="0" fontId="16" fillId="0" borderId="89" xfId="0" applyFont="1" applyBorder="1" applyAlignment="1">
      <alignment horizontal="left" vertical="center"/>
    </xf>
    <xf numFmtId="0" fontId="16" fillId="0" borderId="90" xfId="0" applyFont="1" applyBorder="1" applyAlignment="1">
      <alignment horizontal="left" vertical="center"/>
    </xf>
    <xf numFmtId="0" fontId="33" fillId="0" borderId="94" xfId="0" applyFont="1" applyBorder="1" applyAlignment="1" applyProtection="1">
      <alignment horizontal="left" vertical="center" shrinkToFit="1"/>
      <protection locked="0"/>
    </xf>
    <xf numFmtId="0" fontId="11" fillId="0" borderId="61"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6" fillId="0" borderId="61" xfId="0" applyFont="1" applyBorder="1" applyAlignment="1">
      <alignment horizontal="center" vertical="center"/>
    </xf>
    <xf numFmtId="0" fontId="16" fillId="0" borderId="90" xfId="0" applyFont="1" applyBorder="1" applyAlignment="1">
      <alignment horizontal="center" vertical="center"/>
    </xf>
    <xf numFmtId="0" fontId="20" fillId="0" borderId="59" xfId="0" applyFont="1" applyBorder="1" applyAlignment="1">
      <alignment horizontal="center" vertical="center"/>
    </xf>
    <xf numFmtId="0" fontId="20" fillId="0" borderId="2" xfId="0" applyFont="1" applyBorder="1" applyAlignment="1">
      <alignment horizontal="center" vertical="center"/>
    </xf>
    <xf numFmtId="0" fontId="20" fillId="0" borderId="97" xfId="0" applyFont="1" applyBorder="1" applyAlignment="1">
      <alignment horizontal="left" vertical="center"/>
    </xf>
    <xf numFmtId="0" fontId="20" fillId="0" borderId="2" xfId="0" applyFont="1" applyBorder="1" applyAlignment="1">
      <alignment horizontal="left" vertical="center"/>
    </xf>
    <xf numFmtId="0" fontId="20" fillId="0" borderId="45" xfId="0" applyFont="1" applyBorder="1" applyAlignment="1">
      <alignment horizontal="left" vertical="center"/>
    </xf>
    <xf numFmtId="0" fontId="11" fillId="0" borderId="101" xfId="0" applyFont="1" applyBorder="1" applyAlignment="1" applyProtection="1">
      <alignment horizontal="right" vertical="center" shrinkToFit="1"/>
      <protection locked="0"/>
    </xf>
    <xf numFmtId="0" fontId="11" fillId="0" borderId="0" xfId="0" applyFont="1" applyBorder="1" applyAlignment="1" applyProtection="1">
      <alignment horizontal="right" vertical="center" shrinkToFit="1"/>
      <protection locked="0"/>
    </xf>
    <xf numFmtId="0" fontId="11" fillId="0" borderId="78"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20" fillId="0" borderId="52" xfId="0" applyFont="1" applyBorder="1" applyAlignment="1">
      <alignment horizontal="left" vertical="center"/>
    </xf>
    <xf numFmtId="0" fontId="20" fillId="0" borderId="59" xfId="0" applyFont="1" applyBorder="1" applyAlignment="1">
      <alignment horizontal="left" vertical="center"/>
    </xf>
    <xf numFmtId="0" fontId="20" fillId="0" borderId="90" xfId="0" applyFont="1" applyBorder="1" applyAlignment="1">
      <alignment horizontal="center" vertical="center"/>
    </xf>
    <xf numFmtId="0" fontId="20" fillId="0" borderId="0" xfId="0" applyFont="1" applyBorder="1" applyAlignment="1">
      <alignment horizontal="center" vertical="center"/>
    </xf>
    <xf numFmtId="0" fontId="33" fillId="0" borderId="0" xfId="0" applyFont="1" applyBorder="1" applyAlignment="1" applyProtection="1">
      <alignment horizontal="center" vertical="center" shrinkToFit="1"/>
      <protection locked="0"/>
    </xf>
    <xf numFmtId="0" fontId="30" fillId="0" borderId="82"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33" fillId="0" borderId="21" xfId="0" applyFont="1" applyBorder="1" applyAlignment="1" applyProtection="1">
      <alignment horizontal="right" vertical="center" shrinkToFit="1"/>
      <protection locked="0"/>
    </xf>
    <xf numFmtId="0" fontId="33" fillId="0" borderId="21" xfId="0" applyFont="1" applyBorder="1" applyAlignment="1" applyProtection="1">
      <alignment horizontal="center" vertical="center" shrinkToFit="1"/>
      <protection locked="0"/>
    </xf>
    <xf numFmtId="0" fontId="20" fillId="0" borderId="116" xfId="0" applyFont="1" applyBorder="1" applyAlignment="1">
      <alignment horizontal="center" vertical="center"/>
    </xf>
    <xf numFmtId="0" fontId="20" fillId="0" borderId="21" xfId="0" applyFont="1" applyBorder="1" applyAlignment="1">
      <alignment horizontal="center" vertical="center"/>
    </xf>
    <xf numFmtId="0" fontId="20" fillId="0" borderId="72" xfId="0" applyFont="1" applyBorder="1" applyAlignment="1">
      <alignment horizontal="center" vertical="center"/>
    </xf>
    <xf numFmtId="0" fontId="33" fillId="0" borderId="0" xfId="0" applyFont="1" applyBorder="1" applyAlignment="1" applyProtection="1">
      <alignment horizontal="right" vertical="center" shrinkToFit="1"/>
      <protection locked="0"/>
    </xf>
    <xf numFmtId="0" fontId="20" fillId="0" borderId="52" xfId="0" applyFont="1" applyBorder="1" applyAlignment="1">
      <alignment horizontal="left" vertical="center" wrapText="1" shrinkToFit="1"/>
    </xf>
    <xf numFmtId="0" fontId="14" fillId="6" borderId="4" xfId="0" applyFont="1" applyFill="1" applyBorder="1" applyAlignment="1">
      <alignment horizontal="center" vertical="center"/>
    </xf>
    <xf numFmtId="0" fontId="14" fillId="6" borderId="113"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14" xfId="0" applyFont="1" applyFill="1" applyBorder="1" applyAlignment="1">
      <alignment horizontal="center" vertical="center"/>
    </xf>
    <xf numFmtId="0" fontId="33" fillId="0" borderId="59"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60" xfId="0" applyFont="1" applyBorder="1" applyAlignment="1" applyProtection="1">
      <alignment horizontal="center" vertical="center" wrapText="1"/>
      <protection locked="0"/>
    </xf>
    <xf numFmtId="0" fontId="33" fillId="0" borderId="90"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61" xfId="0" applyFont="1" applyBorder="1" applyAlignment="1" applyProtection="1">
      <alignment horizontal="center" vertical="center" wrapText="1"/>
      <protection locked="0"/>
    </xf>
    <xf numFmtId="0" fontId="41" fillId="0" borderId="63" xfId="0" applyFont="1" applyBorder="1" applyAlignment="1">
      <alignment horizontal="center" vertical="center" textRotation="255" wrapText="1"/>
    </xf>
    <xf numFmtId="0" fontId="41" fillId="0" borderId="103" xfId="0" applyFont="1" applyBorder="1" applyAlignment="1">
      <alignment horizontal="center" vertical="center" textRotation="255" wrapText="1"/>
    </xf>
    <xf numFmtId="0" fontId="30" fillId="0" borderId="52" xfId="0" applyFont="1" applyBorder="1" applyAlignment="1" applyProtection="1">
      <alignment horizontal="center" vertical="center" shrinkToFit="1"/>
      <protection locked="0"/>
    </xf>
    <xf numFmtId="0" fontId="34" fillId="0" borderId="52" xfId="0" applyFont="1" applyBorder="1" applyAlignment="1" applyProtection="1">
      <alignment horizontal="center" vertical="center" wrapText="1"/>
      <protection locked="0"/>
    </xf>
    <xf numFmtId="0" fontId="33" fillId="0" borderId="52" xfId="0" applyFont="1" applyBorder="1" applyAlignment="1" applyProtection="1">
      <alignment horizontal="center" vertical="center" wrapText="1"/>
      <protection locked="0"/>
    </xf>
    <xf numFmtId="0" fontId="20" fillId="0" borderId="52" xfId="0" applyFont="1" applyBorder="1" applyAlignment="1">
      <alignment horizontal="center" vertical="center"/>
    </xf>
    <xf numFmtId="0" fontId="20" fillId="0" borderId="52" xfId="0" applyFont="1" applyBorder="1" applyAlignment="1">
      <alignment horizontal="center" vertical="center" wrapText="1"/>
    </xf>
    <xf numFmtId="0" fontId="16" fillId="0" borderId="80" xfId="0" applyFont="1" applyBorder="1" applyAlignment="1">
      <alignment horizontal="left" vertical="center"/>
    </xf>
    <xf numFmtId="0" fontId="16" fillId="0" borderId="78" xfId="0" applyFont="1" applyBorder="1" applyAlignment="1">
      <alignment horizontal="left" vertical="center"/>
    </xf>
    <xf numFmtId="0" fontId="16" fillId="0" borderId="121"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122"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75" xfId="0" applyFont="1" applyBorder="1" applyAlignment="1">
      <alignment horizontal="center" vertical="center" shrinkToFit="1"/>
    </xf>
    <xf numFmtId="0" fontId="30" fillId="0" borderId="84" xfId="0" applyFont="1" applyBorder="1" applyAlignment="1" applyProtection="1">
      <alignment horizontal="center" vertical="center"/>
      <protection locked="0"/>
    </xf>
    <xf numFmtId="0" fontId="23" fillId="0" borderId="0" xfId="0" applyFont="1" applyAlignment="1">
      <alignment horizontal="center" vertical="center"/>
    </xf>
    <xf numFmtId="0" fontId="30" fillId="0" borderId="0" xfId="0" applyFont="1" applyAlignment="1" applyProtection="1">
      <alignment horizontal="center" vertical="center" shrinkToFit="1"/>
      <protection locked="0"/>
    </xf>
    <xf numFmtId="0" fontId="15" fillId="0" borderId="0" xfId="0" applyFont="1" applyAlignment="1">
      <alignment horizontal="center" vertical="center"/>
    </xf>
    <xf numFmtId="0" fontId="15" fillId="0" borderId="1" xfId="0" applyFont="1" applyBorder="1" applyAlignment="1">
      <alignment horizontal="left" vertical="center"/>
    </xf>
    <xf numFmtId="0" fontId="42" fillId="0" borderId="1" xfId="0" applyFont="1" applyBorder="1" applyAlignment="1" applyProtection="1">
      <alignment horizontal="center" vertical="center" shrinkToFit="1"/>
      <protection locked="0"/>
    </xf>
    <xf numFmtId="0" fontId="15"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xf numFmtId="0" fontId="11" fillId="0" borderId="0" xfId="0" applyFont="1" applyAlignment="1" applyProtection="1">
      <alignment horizontal="center" vertical="center" shrinkToFit="1"/>
      <protection locked="0"/>
    </xf>
    <xf numFmtId="0" fontId="16" fillId="0" borderId="0" xfId="0" applyFont="1" applyAlignment="1">
      <alignment horizontal="left" vertical="center"/>
    </xf>
    <xf numFmtId="0" fontId="16" fillId="0" borderId="2" xfId="0" applyFont="1" applyBorder="1" applyAlignment="1">
      <alignment horizontal="left" vertical="center" wrapText="1"/>
    </xf>
    <xf numFmtId="0" fontId="15" fillId="0" borderId="8" xfId="0" applyFont="1" applyBorder="1" applyAlignment="1">
      <alignment horizontal="left" vertical="center" shrinkToFit="1"/>
    </xf>
    <xf numFmtId="0" fontId="15" fillId="0" borderId="0" xfId="0" applyFont="1" applyAlignment="1">
      <alignment horizontal="left" vertical="center"/>
    </xf>
    <xf numFmtId="0" fontId="11" fillId="0" borderId="1" xfId="0" applyNumberFormat="1" applyFont="1" applyBorder="1" applyAlignment="1" applyProtection="1">
      <alignment horizontal="center" vertical="center" shrinkToFit="1"/>
      <protection locked="0"/>
    </xf>
    <xf numFmtId="0" fontId="20" fillId="6" borderId="34" xfId="0" applyFont="1" applyFill="1" applyBorder="1" applyAlignment="1">
      <alignment horizontal="center" vertical="center" textRotation="255"/>
    </xf>
    <xf numFmtId="0" fontId="20" fillId="6" borderId="104" xfId="0" applyFont="1" applyFill="1" applyBorder="1" applyAlignment="1">
      <alignment horizontal="center" vertical="center" textRotation="255"/>
    </xf>
    <xf numFmtId="0" fontId="20" fillId="6" borderId="35" xfId="0" applyFont="1" applyFill="1" applyBorder="1" applyAlignment="1">
      <alignment horizontal="center" vertical="center" textRotation="255"/>
    </xf>
    <xf numFmtId="0" fontId="20" fillId="0" borderId="1" xfId="0" applyFont="1" applyBorder="1" applyAlignment="1">
      <alignment horizontal="center" vertical="center"/>
    </xf>
    <xf numFmtId="0" fontId="30" fillId="0" borderId="68" xfId="0" applyFont="1" applyBorder="1" applyAlignment="1" applyProtection="1">
      <alignment horizontal="center" vertical="center" shrinkToFit="1"/>
      <protection locked="0"/>
    </xf>
    <xf numFmtId="0" fontId="20" fillId="0" borderId="78" xfId="0" applyFont="1" applyBorder="1" applyAlignment="1">
      <alignment horizontal="center" vertical="center"/>
    </xf>
    <xf numFmtId="0" fontId="20" fillId="0" borderId="130" xfId="0" applyFont="1" applyBorder="1" applyAlignment="1">
      <alignment horizontal="center" vertical="center" wrapText="1"/>
    </xf>
    <xf numFmtId="0" fontId="20" fillId="0" borderId="131" xfId="0" applyFont="1" applyBorder="1" applyAlignment="1">
      <alignment horizontal="center" vertical="center" wrapText="1"/>
    </xf>
    <xf numFmtId="0" fontId="20" fillId="0" borderId="168"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33" xfId="0" applyFont="1" applyBorder="1" applyAlignment="1">
      <alignment horizontal="center" vertical="center" wrapText="1"/>
    </xf>
    <xf numFmtId="0" fontId="20" fillId="0" borderId="169" xfId="0" applyFont="1" applyBorder="1" applyAlignment="1">
      <alignment horizontal="center" vertical="center" wrapText="1"/>
    </xf>
    <xf numFmtId="0" fontId="11" fillId="0" borderId="3" xfId="0" applyFont="1" applyBorder="1" applyAlignment="1" applyProtection="1">
      <alignment horizontal="center" vertical="center" shrinkToFit="1"/>
      <protection locked="0"/>
    </xf>
    <xf numFmtId="0" fontId="15" fillId="0" borderId="0" xfId="0" applyFont="1" applyAlignment="1">
      <alignment horizontal="right" vertical="center"/>
    </xf>
    <xf numFmtId="0" fontId="11" fillId="0" borderId="0" xfId="0" applyFont="1" applyAlignment="1" applyProtection="1">
      <alignment horizontal="left" vertical="center" shrinkToFit="1"/>
      <protection locked="0"/>
    </xf>
    <xf numFmtId="0" fontId="15" fillId="0" borderId="14" xfId="0" applyFont="1" applyBorder="1" applyAlignment="1" applyProtection="1">
      <alignment horizontal="center" vertical="center"/>
    </xf>
    <xf numFmtId="0" fontId="38" fillId="0" borderId="12" xfId="0" applyFont="1" applyBorder="1" applyAlignment="1" applyProtection="1">
      <alignment horizontal="center" vertical="center"/>
    </xf>
    <xf numFmtId="0" fontId="38" fillId="0" borderId="13" xfId="0" applyFont="1" applyBorder="1" applyAlignment="1" applyProtection="1">
      <alignment horizontal="center" vertical="center"/>
    </xf>
    <xf numFmtId="0" fontId="38" fillId="0" borderId="32" xfId="0" applyFont="1" applyBorder="1" applyAlignment="1" applyProtection="1">
      <alignment horizontal="center" vertical="center"/>
    </xf>
    <xf numFmtId="0" fontId="11" fillId="0" borderId="108"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38" fillId="0" borderId="0" xfId="0" applyFont="1" applyBorder="1" applyAlignment="1">
      <alignment horizontal="left" vertical="center"/>
    </xf>
    <xf numFmtId="0" fontId="38" fillId="0" borderId="33" xfId="0" applyFont="1" applyBorder="1" applyAlignment="1" applyProtection="1">
      <alignment horizontal="left" vertical="center"/>
    </xf>
    <xf numFmtId="0" fontId="38" fillId="0" borderId="13" xfId="0" applyFont="1" applyBorder="1" applyAlignment="1" applyProtection="1">
      <alignment horizontal="left" vertical="center"/>
    </xf>
    <xf numFmtId="0" fontId="38" fillId="0" borderId="14" xfId="0" applyFont="1" applyBorder="1" applyAlignment="1" applyProtection="1">
      <alignment horizontal="left" vertical="center"/>
    </xf>
    <xf numFmtId="0" fontId="18" fillId="0" borderId="26" xfId="0" applyFont="1" applyBorder="1" applyAlignment="1">
      <alignment horizontal="center" shrinkToFit="1"/>
    </xf>
    <xf numFmtId="0" fontId="18" fillId="0" borderId="27" xfId="0" applyFont="1" applyBorder="1" applyAlignment="1">
      <alignment horizontal="center" shrinkToFit="1"/>
    </xf>
    <xf numFmtId="0" fontId="20" fillId="0" borderId="0" xfId="0" applyFont="1" applyAlignment="1">
      <alignment horizontal="right" vertical="top"/>
    </xf>
    <xf numFmtId="0" fontId="43" fillId="0" borderId="0" xfId="0" applyFont="1" applyAlignment="1">
      <alignment vertical="center"/>
    </xf>
    <xf numFmtId="0" fontId="38" fillId="0" borderId="0" xfId="0" applyFont="1" applyAlignment="1"/>
    <xf numFmtId="0" fontId="20" fillId="6" borderId="161" xfId="0" applyFont="1" applyFill="1" applyBorder="1" applyAlignment="1">
      <alignment horizontal="center" vertical="center"/>
    </xf>
    <xf numFmtId="0" fontId="20" fillId="6" borderId="108" xfId="0" applyFont="1" applyFill="1" applyBorder="1" applyAlignment="1">
      <alignment horizontal="center" vertical="center"/>
    </xf>
    <xf numFmtId="0" fontId="20" fillId="6" borderId="162" xfId="0" applyFont="1" applyFill="1" applyBorder="1" applyAlignment="1">
      <alignment horizontal="center" vertical="center"/>
    </xf>
    <xf numFmtId="0" fontId="20" fillId="6" borderId="163"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55" xfId="0" applyFont="1" applyFill="1" applyBorder="1" applyAlignment="1">
      <alignment horizontal="center" vertical="center"/>
    </xf>
    <xf numFmtId="0" fontId="33" fillId="0" borderId="78"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79" xfId="0" applyFont="1" applyBorder="1" applyAlignment="1" applyProtection="1">
      <alignment horizontal="center" vertical="center" wrapText="1"/>
      <protection locked="0"/>
    </xf>
    <xf numFmtId="176" fontId="30" fillId="0" borderId="68" xfId="0" applyNumberFormat="1" applyFont="1" applyBorder="1" applyAlignment="1" applyProtection="1">
      <alignment horizontal="center" vertical="center" shrinkToFit="1"/>
    </xf>
    <xf numFmtId="0" fontId="20" fillId="0" borderId="91" xfId="0" applyFont="1" applyBorder="1" applyAlignment="1">
      <alignment horizontal="left" vertical="center"/>
    </xf>
    <xf numFmtId="0" fontId="20" fillId="0" borderId="92" xfId="0" applyFont="1" applyBorder="1" applyAlignment="1">
      <alignment horizontal="left" vertical="center"/>
    </xf>
    <xf numFmtId="0" fontId="20" fillId="0" borderId="111" xfId="0" applyFont="1" applyBorder="1" applyAlignment="1">
      <alignment horizontal="left" vertical="center"/>
    </xf>
    <xf numFmtId="176" fontId="30" fillId="0" borderId="144" xfId="0" applyNumberFormat="1" applyFont="1" applyBorder="1" applyAlignment="1" applyProtection="1">
      <alignment horizontal="center" vertical="center" shrinkToFit="1"/>
    </xf>
    <xf numFmtId="176" fontId="30" fillId="0" borderId="105" xfId="0" applyNumberFormat="1" applyFont="1" applyBorder="1" applyAlignment="1" applyProtection="1">
      <alignment horizontal="center" vertical="center" shrinkToFit="1"/>
    </xf>
    <xf numFmtId="0" fontId="20" fillId="0" borderId="73" xfId="0" applyFont="1" applyBorder="1" applyAlignment="1">
      <alignment horizontal="left" vertical="center" shrinkToFit="1"/>
    </xf>
    <xf numFmtId="0" fontId="20" fillId="0" borderId="112" xfId="0" applyFont="1" applyBorder="1" applyAlignment="1">
      <alignment horizontal="left" vertical="center" shrinkToFit="1"/>
    </xf>
    <xf numFmtId="0" fontId="20" fillId="0" borderId="74" xfId="0" applyFont="1" applyBorder="1" applyAlignment="1">
      <alignment horizontal="left" vertical="center" shrinkToFit="1"/>
    </xf>
    <xf numFmtId="0" fontId="20" fillId="0" borderId="96" xfId="0" applyFont="1" applyBorder="1" applyAlignment="1">
      <alignment horizontal="left" vertical="center"/>
    </xf>
    <xf numFmtId="0" fontId="20" fillId="0" borderId="23" xfId="0" applyFont="1" applyBorder="1" applyAlignment="1">
      <alignment horizontal="left" vertical="center"/>
    </xf>
    <xf numFmtId="176" fontId="30" fillId="0" borderId="74" xfId="0" applyNumberFormat="1" applyFont="1" applyBorder="1" applyAlignment="1" applyProtection="1">
      <alignment horizontal="center" vertical="center" shrinkToFit="1"/>
    </xf>
    <xf numFmtId="176" fontId="30" fillId="0" borderId="73" xfId="0" applyNumberFormat="1" applyFont="1" applyBorder="1" applyAlignment="1" applyProtection="1">
      <alignment horizontal="center" vertical="center" shrinkToFit="1"/>
    </xf>
    <xf numFmtId="176" fontId="30" fillId="0" borderId="119" xfId="0" applyNumberFormat="1" applyFont="1" applyBorder="1" applyAlignment="1" applyProtection="1">
      <alignment horizontal="center" vertical="center" shrinkToFit="1"/>
    </xf>
    <xf numFmtId="0" fontId="20" fillId="0" borderId="76" xfId="0" applyFont="1" applyBorder="1" applyAlignment="1">
      <alignment horizontal="center" vertical="center" textRotation="255"/>
    </xf>
    <xf numFmtId="0" fontId="20" fillId="0" borderId="89" xfId="0" applyFont="1" applyBorder="1" applyAlignment="1">
      <alignment horizontal="center" vertical="center" textRotation="255"/>
    </xf>
    <xf numFmtId="0" fontId="20" fillId="0" borderId="116" xfId="0" applyFont="1" applyBorder="1" applyAlignment="1">
      <alignment horizontal="left" vertical="center"/>
    </xf>
    <xf numFmtId="0" fontId="20" fillId="0" borderId="117" xfId="0" applyFont="1" applyBorder="1" applyAlignment="1">
      <alignment horizontal="left" vertical="center"/>
    </xf>
    <xf numFmtId="0" fontId="20" fillId="0" borderId="141" xfId="0" applyFont="1" applyBorder="1" applyAlignment="1">
      <alignment horizontal="center" vertical="center" wrapText="1"/>
    </xf>
    <xf numFmtId="0" fontId="20" fillId="0" borderId="142" xfId="0" applyFont="1" applyBorder="1" applyAlignment="1">
      <alignment horizontal="center" vertical="center" wrapText="1"/>
    </xf>
    <xf numFmtId="0" fontId="20" fillId="0" borderId="143" xfId="0" applyFont="1" applyBorder="1" applyAlignment="1">
      <alignment horizontal="center" vertical="center" wrapText="1"/>
    </xf>
    <xf numFmtId="0" fontId="4" fillId="5" borderId="0" xfId="0" applyFont="1" applyFill="1" applyAlignment="1">
      <alignment horizontal="left" vertical="top" wrapText="1"/>
    </xf>
    <xf numFmtId="0" fontId="7" fillId="5" borderId="0" xfId="0" applyFont="1" applyFill="1" applyAlignment="1">
      <alignment horizontal="left" vertical="top" wrapText="1"/>
    </xf>
    <xf numFmtId="0" fontId="20" fillId="0" borderId="103" xfId="0" applyFont="1" applyBorder="1" applyAlignment="1">
      <alignment horizontal="center" vertical="center" textRotation="255"/>
    </xf>
    <xf numFmtId="0" fontId="20" fillId="0" borderId="104" xfId="0" applyFont="1" applyBorder="1" applyAlignment="1">
      <alignment horizontal="center" vertical="center" textRotation="255"/>
    </xf>
    <xf numFmtId="0" fontId="20" fillId="0" borderId="35" xfId="0" applyFont="1" applyBorder="1" applyAlignment="1">
      <alignment horizontal="center" vertical="center" textRotation="255"/>
    </xf>
    <xf numFmtId="0" fontId="33" fillId="0" borderId="92" xfId="0" applyFont="1" applyBorder="1" applyAlignment="1" applyProtection="1">
      <alignment horizontal="left" vertical="center" shrinkToFit="1"/>
      <protection locked="0"/>
    </xf>
    <xf numFmtId="0" fontId="33" fillId="0" borderId="92"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6" fillId="0" borderId="81" xfId="0" applyFont="1" applyBorder="1" applyAlignment="1">
      <alignment horizontal="center" vertical="center" shrinkToFit="1"/>
    </xf>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91" xfId="0" applyFont="1" applyBorder="1" applyAlignment="1">
      <alignment horizontal="center" vertical="center" shrinkToFit="1"/>
    </xf>
    <xf numFmtId="0" fontId="20" fillId="0" borderId="34" xfId="0" applyFont="1" applyBorder="1" applyAlignment="1">
      <alignment horizontal="center" vertical="center" textRotation="255" shrinkToFit="1"/>
    </xf>
    <xf numFmtId="0" fontId="20" fillId="0" borderId="104" xfId="0" applyFont="1" applyBorder="1" applyAlignment="1">
      <alignment horizontal="center" vertical="center" textRotation="255" shrinkToFit="1"/>
    </xf>
    <xf numFmtId="0" fontId="20" fillId="0" borderId="35" xfId="0" applyFont="1" applyBorder="1" applyAlignment="1">
      <alignment horizontal="center" vertical="center" textRotation="255" shrinkToFit="1"/>
    </xf>
    <xf numFmtId="176" fontId="33" fillId="0" borderId="149" xfId="0" applyNumberFormat="1" applyFont="1" applyBorder="1" applyAlignment="1" applyProtection="1">
      <alignment horizontal="center" vertical="center" shrinkToFit="1"/>
    </xf>
    <xf numFmtId="176" fontId="33" fillId="0" borderId="150" xfId="0" applyNumberFormat="1" applyFont="1" applyBorder="1" applyAlignment="1" applyProtection="1">
      <alignment horizontal="center" vertical="center" shrinkToFit="1"/>
    </xf>
    <xf numFmtId="176" fontId="33" fillId="0" borderId="165" xfId="0" applyNumberFormat="1" applyFont="1" applyBorder="1" applyAlignment="1" applyProtection="1">
      <alignment horizontal="center" vertical="center" shrinkToFit="1"/>
    </xf>
    <xf numFmtId="0" fontId="33" fillId="0" borderId="126" xfId="0" applyFont="1" applyBorder="1" applyAlignment="1" applyProtection="1">
      <alignment horizontal="center" vertical="center" wrapText="1"/>
      <protection locked="0"/>
    </xf>
    <xf numFmtId="0" fontId="33" fillId="0" borderId="127" xfId="0" applyFont="1" applyBorder="1" applyAlignment="1" applyProtection="1">
      <alignment horizontal="center" vertical="center" wrapText="1"/>
      <protection locked="0"/>
    </xf>
    <xf numFmtId="0" fontId="33" fillId="0" borderId="166" xfId="0" applyFont="1" applyBorder="1" applyAlignment="1" applyProtection="1">
      <alignment horizontal="center" vertical="center" wrapText="1"/>
      <protection locked="0"/>
    </xf>
    <xf numFmtId="0" fontId="33" fillId="0" borderId="167" xfId="0" applyFont="1" applyBorder="1" applyAlignment="1" applyProtection="1">
      <alignment horizontal="center" vertical="center" wrapText="1"/>
      <protection locked="0"/>
    </xf>
    <xf numFmtId="0" fontId="20" fillId="0" borderId="3" xfId="0" applyFont="1" applyBorder="1" applyAlignment="1">
      <alignment horizontal="right"/>
    </xf>
    <xf numFmtId="0" fontId="20" fillId="0" borderId="55" xfId="0" applyFont="1" applyBorder="1" applyAlignment="1">
      <alignment horizontal="right"/>
    </xf>
    <xf numFmtId="0" fontId="30" fillId="0" borderId="77"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30" fillId="0" borderId="44" xfId="0" applyFont="1" applyBorder="1" applyAlignment="1" applyProtection="1">
      <alignment horizontal="right" vertical="center" shrinkToFit="1"/>
      <protection locked="0"/>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20" fillId="6" borderId="4" xfId="0" applyFont="1" applyFill="1" applyBorder="1" applyAlignment="1">
      <alignment horizontal="center" vertical="center" wrapText="1"/>
    </xf>
    <xf numFmtId="0" fontId="0" fillId="6" borderId="5" xfId="0" applyFill="1" applyBorder="1" applyAlignment="1">
      <alignment vertical="center"/>
    </xf>
    <xf numFmtId="0" fontId="0" fillId="6" borderId="41" xfId="0"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6" borderId="48" xfId="0" applyFill="1" applyBorder="1" applyAlignment="1">
      <alignment vertical="center"/>
    </xf>
    <xf numFmtId="176" fontId="33" fillId="0" borderId="153" xfId="0" applyNumberFormat="1" applyFont="1" applyBorder="1" applyAlignment="1" applyProtection="1">
      <alignment horizontal="center" vertical="center" shrinkToFit="1"/>
    </xf>
    <xf numFmtId="176" fontId="33" fillId="0" borderId="151" xfId="0" applyNumberFormat="1" applyFont="1" applyBorder="1" applyAlignment="1" applyProtection="1">
      <alignment horizontal="center" vertical="center" shrinkToFit="1"/>
    </xf>
    <xf numFmtId="0" fontId="45" fillId="0" borderId="154" xfId="0" applyFont="1" applyBorder="1" applyAlignment="1" applyProtection="1">
      <alignment horizontal="center" vertical="center" wrapText="1"/>
      <protection locked="0"/>
    </xf>
    <xf numFmtId="0" fontId="45" fillId="0" borderId="138" xfId="0" applyFont="1" applyBorder="1" applyAlignment="1" applyProtection="1">
      <alignment horizontal="center" vertical="center" wrapText="1"/>
      <protection locked="0"/>
    </xf>
    <xf numFmtId="0" fontId="46" fillId="0" borderId="138" xfId="0" applyFont="1" applyBorder="1" applyAlignment="1" applyProtection="1">
      <alignment vertical="center"/>
      <protection locked="0"/>
    </xf>
    <xf numFmtId="0" fontId="46" fillId="0" borderId="139" xfId="0" applyFont="1" applyBorder="1" applyAlignment="1" applyProtection="1">
      <alignment vertical="center"/>
      <protection locked="0"/>
    </xf>
    <xf numFmtId="0" fontId="45" fillId="0" borderId="152" xfId="0" applyFont="1" applyBorder="1" applyAlignment="1" applyProtection="1">
      <alignment horizontal="center" vertical="center" wrapText="1"/>
      <protection locked="0"/>
    </xf>
    <xf numFmtId="0" fontId="46" fillId="0" borderId="138" xfId="0" applyFont="1" applyBorder="1" applyAlignment="1" applyProtection="1">
      <alignment horizontal="center" vertical="center" wrapText="1"/>
      <protection locked="0"/>
    </xf>
    <xf numFmtId="0" fontId="20" fillId="6" borderId="14" xfId="0" applyFont="1" applyFill="1" applyBorder="1" applyAlignment="1">
      <alignment horizontal="right"/>
    </xf>
    <xf numFmtId="0" fontId="30" fillId="0" borderId="87" xfId="0" applyFont="1" applyBorder="1" applyAlignment="1" applyProtection="1">
      <alignment horizontal="center" vertical="center"/>
      <protection locked="0"/>
    </xf>
    <xf numFmtId="0" fontId="16" fillId="0" borderId="79" xfId="0" applyFont="1" applyBorder="1" applyAlignment="1">
      <alignment horizontal="center" vertical="center"/>
    </xf>
    <xf numFmtId="0" fontId="16" fillId="0" borderId="78" xfId="0" applyFont="1" applyBorder="1" applyAlignment="1">
      <alignment horizontal="center" vertical="center"/>
    </xf>
    <xf numFmtId="0" fontId="16" fillId="0" borderId="78"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1" xfId="0" applyFont="1" applyBorder="1" applyAlignment="1">
      <alignment horizontal="center" vertical="center" shrinkToFit="1"/>
    </xf>
    <xf numFmtId="0" fontId="29" fillId="0" borderId="0" xfId="0" applyFont="1" applyAlignment="1">
      <alignment horizontal="left" vertical="center"/>
    </xf>
    <xf numFmtId="176" fontId="30" fillId="0" borderId="69" xfId="0" applyNumberFormat="1" applyFont="1" applyBorder="1" applyAlignment="1" applyProtection="1">
      <alignment horizontal="center" vertical="center" shrinkToFit="1"/>
    </xf>
    <xf numFmtId="0" fontId="16" fillId="0" borderId="51" xfId="0" applyFont="1" applyBorder="1" applyAlignment="1">
      <alignment horizontal="right" vertical="center" shrinkToFit="1"/>
    </xf>
    <xf numFmtId="0" fontId="11" fillId="0" borderId="77" xfId="0" applyFont="1" applyBorder="1" applyAlignment="1" applyProtection="1">
      <alignment horizontal="center" vertical="center" shrinkToFit="1"/>
      <protection locked="0"/>
    </xf>
    <xf numFmtId="0" fontId="0" fillId="0" borderId="140" xfId="0" applyBorder="1" applyAlignment="1">
      <alignment vertical="center"/>
    </xf>
    <xf numFmtId="0" fontId="0" fillId="0" borderId="174" xfId="0" applyBorder="1" applyAlignment="1">
      <alignment vertical="center"/>
    </xf>
    <xf numFmtId="0" fontId="15" fillId="0" borderId="0" xfId="0" applyFont="1" applyBorder="1" applyAlignment="1" applyProtection="1">
      <alignment horizontal="left" vertical="center"/>
    </xf>
    <xf numFmtId="0" fontId="32" fillId="0" borderId="10"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11" xfId="0" applyFont="1" applyBorder="1" applyAlignment="1" applyProtection="1">
      <alignment horizontal="left" vertical="top" wrapText="1"/>
      <protection locked="0"/>
    </xf>
    <xf numFmtId="0" fontId="32" fillId="0" borderId="7" xfId="0" applyFont="1" applyBorder="1" applyAlignment="1" applyProtection="1">
      <alignment horizontal="left" vertical="top" wrapText="1"/>
      <protection locked="0"/>
    </xf>
    <xf numFmtId="0" fontId="32" fillId="0" borderId="8" xfId="0" applyFont="1" applyBorder="1" applyAlignment="1" applyProtection="1">
      <alignment horizontal="left" vertical="top" wrapText="1"/>
      <protection locked="0"/>
    </xf>
    <xf numFmtId="0" fontId="32" fillId="0" borderId="9" xfId="0" applyFont="1" applyBorder="1" applyAlignment="1" applyProtection="1">
      <alignment horizontal="left" vertical="top" wrapText="1"/>
      <protection locked="0"/>
    </xf>
    <xf numFmtId="0" fontId="13" fillId="6" borderId="109" xfId="0" applyFont="1" applyFill="1" applyBorder="1" applyAlignment="1" applyProtection="1">
      <alignment horizontal="center" vertical="center"/>
    </xf>
    <xf numFmtId="0" fontId="13" fillId="6" borderId="110" xfId="0" applyFont="1" applyFill="1" applyBorder="1" applyAlignment="1" applyProtection="1">
      <alignment horizontal="center" vertical="center"/>
    </xf>
    <xf numFmtId="0" fontId="11" fillId="0" borderId="94" xfId="0" applyFont="1" applyBorder="1" applyAlignment="1" applyProtection="1">
      <alignment horizontal="center" vertical="center" shrinkToFit="1"/>
      <protection locked="0"/>
    </xf>
    <xf numFmtId="0" fontId="20" fillId="0" borderId="67" xfId="0" applyFont="1" applyBorder="1" applyAlignment="1">
      <alignment horizontal="center" vertical="center"/>
    </xf>
    <xf numFmtId="0" fontId="20" fillId="0" borderId="65" xfId="0" applyFont="1" applyBorder="1" applyAlignment="1">
      <alignment horizontal="center" vertical="center"/>
    </xf>
    <xf numFmtId="0" fontId="0" fillId="0" borderId="138" xfId="0" applyBorder="1" applyAlignment="1">
      <alignment vertical="center"/>
    </xf>
  </cellXfs>
  <cellStyles count="1">
    <cellStyle name="標準" xfId="0" builtinId="0"/>
  </cellStyles>
  <dxfs count="112">
    <dxf>
      <fill>
        <patternFill>
          <bgColor theme="3" tint="0.79998168889431442"/>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リスト!$C$2" noThreeD="1"/>
</file>

<file path=xl/ctrlProps/ctrlProp2.xml><?xml version="1.0" encoding="utf-8"?>
<formControlPr xmlns="http://schemas.microsoft.com/office/spreadsheetml/2009/9/main" objectType="CheckBox" fmlaLink="リスト!$C$3" lockText="1" noThreeD="1"/>
</file>

<file path=xl/ctrlProps/ctrlProp3.xml><?xml version="1.0" encoding="utf-8"?>
<formControlPr xmlns="http://schemas.microsoft.com/office/spreadsheetml/2009/9/main" objectType="CheckBox" fmlaLink="リスト!$D$2" lockText="1" noThreeD="1"/>
</file>

<file path=xl/ctrlProps/ctrlProp4.xml><?xml version="1.0" encoding="utf-8"?>
<formControlPr xmlns="http://schemas.microsoft.com/office/spreadsheetml/2009/9/main" objectType="CheckBox" fmlaLink="リスト!$D$6" lockText="1" noThreeD="1"/>
</file>

<file path=xl/ctrlProps/ctrlProp5.xml><?xml version="1.0" encoding="utf-8"?>
<formControlPr xmlns="http://schemas.microsoft.com/office/spreadsheetml/2009/9/main" objectType="CheckBox" fmlaLink="リスト!$E$2" lockText="1" noThreeD="1"/>
</file>

<file path=xl/ctrlProps/ctrlProp6.xml><?xml version="1.0" encoding="utf-8"?>
<formControlPr xmlns="http://schemas.microsoft.com/office/spreadsheetml/2009/9/main" objectType="CheckBox" fmlaLink="リスト!$E$3" lockText="1" noThreeD="1"/>
</file>

<file path=xl/ctrlProps/ctrlProp7.xml><?xml version="1.0" encoding="utf-8"?>
<formControlPr xmlns="http://schemas.microsoft.com/office/spreadsheetml/2009/9/main" objectType="CheckBox" fmlaLink="リスト!$E$4" lockText="1" noThreeD="1"/>
</file>

<file path=xl/ctrlProps/ctrlProp8.xml><?xml version="1.0" encoding="utf-8"?>
<formControlPr xmlns="http://schemas.microsoft.com/office/spreadsheetml/2009/9/main" objectType="CheckBox" fmlaLink="リスト!$E$5" lockText="1" noThreeD="1"/>
</file>

<file path=xl/ctrlProps/ctrlProp9.xml><?xml version="1.0" encoding="utf-8"?>
<formControlPr xmlns="http://schemas.microsoft.com/office/spreadsheetml/2009/9/main" objectType="CheckBox" fmlaLink="リスト!$F$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18</xdr:row>
          <xdr:rowOff>9525</xdr:rowOff>
        </xdr:from>
        <xdr:to>
          <xdr:col>20</xdr:col>
          <xdr:colOff>47625</xdr:colOff>
          <xdr:row>18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28575</xdr:colOff>
          <xdr:row>19</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28575</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29</xdr:col>
          <xdr:colOff>180975</xdr:colOff>
          <xdr:row>23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47625</xdr:rowOff>
        </xdr:from>
        <xdr:to>
          <xdr:col>3</xdr:col>
          <xdr:colOff>38100</xdr:colOff>
          <xdr:row>110</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9525</xdr:rowOff>
        </xdr:from>
        <xdr:to>
          <xdr:col>3</xdr:col>
          <xdr:colOff>38100</xdr:colOff>
          <xdr:row>113</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47625</xdr:rowOff>
        </xdr:from>
        <xdr:to>
          <xdr:col>3</xdr:col>
          <xdr:colOff>19050</xdr:colOff>
          <xdr:row>116</xdr:row>
          <xdr:rowOff>104775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117</xdr:row>
          <xdr:rowOff>57150</xdr:rowOff>
        </xdr:from>
        <xdr:to>
          <xdr:col>3</xdr:col>
          <xdr:colOff>38100</xdr:colOff>
          <xdr:row>118</xdr:row>
          <xdr:rowOff>104775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121</xdr:row>
          <xdr:rowOff>28575</xdr:rowOff>
        </xdr:from>
        <xdr:to>
          <xdr:col>42</xdr:col>
          <xdr:colOff>2447925</xdr:colOff>
          <xdr:row>122</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不備がないことを確認しました。</a:t>
              </a:r>
            </a:p>
          </xdr:txBody>
        </xdr:sp>
        <xdr:clientData fLocksWithSheet="0"/>
      </xdr:twoCellAnchor>
    </mc:Choice>
    <mc:Fallback/>
  </mc:AlternateContent>
  <xdr:twoCellAnchor>
    <xdr:from>
      <xdr:col>11</xdr:col>
      <xdr:colOff>204198</xdr:colOff>
      <xdr:row>121</xdr:row>
      <xdr:rowOff>14656</xdr:rowOff>
    </xdr:from>
    <xdr:to>
      <xdr:col>13</xdr:col>
      <xdr:colOff>40457</xdr:colOff>
      <xdr:row>121</xdr:row>
      <xdr:rowOff>124559</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117481" y="20555526"/>
          <a:ext cx="275237" cy="10990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43</xdr:row>
      <xdr:rowOff>16565</xdr:rowOff>
    </xdr:from>
    <xdr:to>
      <xdr:col>42</xdr:col>
      <xdr:colOff>8282</xdr:colOff>
      <xdr:row>45</xdr:row>
      <xdr:rowOff>227772</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bwMode="auto">
        <a:xfrm flipV="1">
          <a:off x="8283" y="7620000"/>
          <a:ext cx="7164456" cy="675033"/>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twoCellAnchor>
    <xdr:from>
      <xdr:col>0</xdr:col>
      <xdr:colOff>8283</xdr:colOff>
      <xdr:row>48</xdr:row>
      <xdr:rowOff>8282</xdr:rowOff>
    </xdr:from>
    <xdr:to>
      <xdr:col>13</xdr:col>
      <xdr:colOff>6372</xdr:colOff>
      <xdr:row>49</xdr:row>
      <xdr:rowOff>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flipV="1">
          <a:off x="8283" y="8555934"/>
          <a:ext cx="2350350" cy="223631"/>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twoCellAnchor>
    <xdr:from>
      <xdr:col>2</xdr:col>
      <xdr:colOff>1</xdr:colOff>
      <xdr:row>93</xdr:row>
      <xdr:rowOff>8282</xdr:rowOff>
    </xdr:from>
    <xdr:to>
      <xdr:col>27</xdr:col>
      <xdr:colOff>173935</xdr:colOff>
      <xdr:row>94</xdr:row>
      <xdr:rowOff>235451</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flipV="1">
          <a:off x="207066" y="16590065"/>
          <a:ext cx="4596847" cy="334843"/>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twoCellAnchor>
    <xdr:from>
      <xdr:col>28</xdr:col>
      <xdr:colOff>16565</xdr:colOff>
      <xdr:row>93</xdr:row>
      <xdr:rowOff>8283</xdr:rowOff>
    </xdr:from>
    <xdr:to>
      <xdr:col>40</xdr:col>
      <xdr:colOff>190909</xdr:colOff>
      <xdr:row>94</xdr:row>
      <xdr:rowOff>237647</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bwMode="auto">
        <a:xfrm flipV="1">
          <a:off x="4837043" y="16590066"/>
          <a:ext cx="2302975" cy="337038"/>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twoCellAnchor>
    <xdr:from>
      <xdr:col>22</xdr:col>
      <xdr:colOff>24847</xdr:colOff>
      <xdr:row>119</xdr:row>
      <xdr:rowOff>8284</xdr:rowOff>
    </xdr:from>
    <xdr:to>
      <xdr:col>33</xdr:col>
      <xdr:colOff>2320</xdr:colOff>
      <xdr:row>121</xdr:row>
      <xdr:rowOff>115956</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flipV="1">
          <a:off x="3843130" y="20284110"/>
          <a:ext cx="1957016" cy="372716"/>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H31-1&#12304;&#22312;&#23398;&#29983;&#29992;&#12305;&#12304;&#20316;&#25104;&#20013;&#12305;\EXCEL&#30003;&#35531;&#26360;&#12304;&#26410;&#12305;\2018-2&#20813;&#38500;&#30003;&#35531;&#65288;&#30041;&#23398;&#29983;&#20197;&#22806;&#65289;&#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6032;&#20837;&#29983;&#12305;2020-1&#20813;&#38500;&#30003;&#35531;&#65288;&#30041;&#23398;&#29983;&#20197;&#2280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26032;&#20837;&#29983;&#12305;2021-1&#20813;&#38500;&#30003;&#35531;&#65288;&#30041;&#23398;&#29983;&#20197;&#2280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R2-1&#12304;&#22312;&#23398;&#29983;&#29992;&#12305;\EXCEL&#30003;&#35531;&#26360;\2020-1&#20813;&#38500;&#30003;&#35531;&#65288;&#30041;&#23398;&#29983;&#20197;&#228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R3-1&#12304;&#22312;&#23398;&#29983;&#29992;&#12305;2&#26376;\EXCEL&#30003;&#35531;&#26360;\2021-1&#20813;&#38500;&#30003;&#35531;&#65288;&#30041;&#23398;&#29983;&#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リスト"/>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リスト"/>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24"/>
  <sheetViews>
    <sheetView tabSelected="1" zoomScaleNormal="100" zoomScaleSheetLayoutView="140" workbookViewId="0">
      <selection activeCell="X119" sqref="X119:AF119"/>
    </sheetView>
  </sheetViews>
  <sheetFormatPr defaultRowHeight="11.25" x14ac:dyDescent="0.15"/>
  <cols>
    <col min="1" max="1" width="0.25" style="1" customWidth="1"/>
    <col min="2" max="4" width="2.5" style="10" customWidth="1"/>
    <col min="5" max="5" width="1.625" style="10" customWidth="1"/>
    <col min="6" max="6" width="3.25" style="10" customWidth="1"/>
    <col min="7" max="11" width="2.5" style="10" customWidth="1"/>
    <col min="12" max="12" width="3.25" style="10" customWidth="1"/>
    <col min="13" max="15" width="2.5" style="10" customWidth="1"/>
    <col min="16" max="17" width="1.25" style="10" customWidth="1"/>
    <col min="18" max="20" width="2.5" style="10" customWidth="1"/>
    <col min="21" max="21" width="1.625" style="10" customWidth="1"/>
    <col min="22" max="23" width="2.5" style="10" customWidth="1"/>
    <col min="24" max="24" width="3" style="10" customWidth="1"/>
    <col min="25" max="25" width="2.5" style="10" customWidth="1"/>
    <col min="26" max="27" width="1.25" style="10" customWidth="1"/>
    <col min="28" max="30" width="2.5" style="10" customWidth="1"/>
    <col min="31" max="31" width="2.875" style="10" customWidth="1"/>
    <col min="32" max="35" width="2.5" style="10" customWidth="1"/>
    <col min="36" max="37" width="1.25" style="10" customWidth="1"/>
    <col min="38" max="40" width="2.5" style="10" customWidth="1"/>
    <col min="41" max="41" width="2.875" style="10" customWidth="1"/>
    <col min="42" max="42" width="2.875" style="1" hidden="1" customWidth="1"/>
    <col min="43" max="43" width="57.625" style="103" customWidth="1"/>
    <col min="44" max="45" width="6.25" style="1" customWidth="1"/>
    <col min="46" max="16384" width="9" style="1"/>
  </cols>
  <sheetData>
    <row r="1" spans="1:43" ht="3.75" customHeight="1" x14ac:dyDescent="0.15"/>
    <row r="2" spans="1:43" ht="15" customHeight="1" x14ac:dyDescent="0.15">
      <c r="A2" s="402" t="s">
        <v>309</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Q2" s="111" t="s">
        <v>181</v>
      </c>
    </row>
    <row r="3" spans="1:43" ht="19.5" customHeight="1" x14ac:dyDescent="0.15">
      <c r="A3" s="6"/>
      <c r="B3" s="408" t="s">
        <v>304</v>
      </c>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Q3" s="103" t="str">
        <f>IF(AND(AF4&lt;&gt;"",AI4&lt;&gt;"",AM4&lt;&gt;""),"","※『記入日』が未入力です。")</f>
        <v>※『記入日』が未入力です。</v>
      </c>
    </row>
    <row r="4" spans="1:43" ht="14.25" customHeight="1" x14ac:dyDescent="0.15">
      <c r="A4" s="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t="s">
        <v>264</v>
      </c>
      <c r="AE4" s="11"/>
      <c r="AF4" s="403"/>
      <c r="AG4" s="403"/>
      <c r="AH4" s="11" t="s">
        <v>2</v>
      </c>
      <c r="AI4" s="403"/>
      <c r="AJ4" s="403"/>
      <c r="AK4" s="403"/>
      <c r="AL4" s="11" t="s">
        <v>1</v>
      </c>
      <c r="AM4" s="403"/>
      <c r="AN4" s="403"/>
      <c r="AO4" s="11" t="s">
        <v>0</v>
      </c>
      <c r="AQ4" s="103" t="str">
        <f>IF(F7&lt;&gt;"","","※『学籍番号』が未入力です。")</f>
        <v>※『学籍番号』が未入力です。</v>
      </c>
    </row>
    <row r="5" spans="1:43" x14ac:dyDescent="0.15">
      <c r="A5" s="6"/>
      <c r="B5" s="11" t="s">
        <v>3</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Q5" s="103" t="str">
        <f>IF(AND(S7&lt;&gt;"",V7&lt;&gt;""),"","※『入学年度』が未入力です。")</f>
        <v>※『入学年度』が未入力です。</v>
      </c>
    </row>
    <row r="6" spans="1:43" x14ac:dyDescent="0.15">
      <c r="A6" s="6"/>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Q6" s="103" t="str">
        <f>IF(Y7="入学　・　編入学","※「入学」または「編入学」を選択してください。","")</f>
        <v>※「入学」または「編入学」を選択してください。</v>
      </c>
    </row>
    <row r="7" spans="1:43" ht="14.25" customHeight="1" x14ac:dyDescent="0.15">
      <c r="A7" s="6"/>
      <c r="B7" s="405" t="s">
        <v>4</v>
      </c>
      <c r="C7" s="405"/>
      <c r="D7" s="405"/>
      <c r="E7" s="405"/>
      <c r="F7" s="406"/>
      <c r="G7" s="406"/>
      <c r="H7" s="406"/>
      <c r="I7" s="406"/>
      <c r="J7" s="406"/>
      <c r="K7" s="12"/>
      <c r="L7" s="404" t="s">
        <v>5</v>
      </c>
      <c r="M7" s="404"/>
      <c r="N7" s="404"/>
      <c r="O7" s="404"/>
      <c r="P7" s="407" t="s">
        <v>264</v>
      </c>
      <c r="Q7" s="407"/>
      <c r="R7" s="407"/>
      <c r="S7" s="415"/>
      <c r="T7" s="415"/>
      <c r="U7" s="13" t="s">
        <v>2</v>
      </c>
      <c r="V7" s="358"/>
      <c r="W7" s="358"/>
      <c r="X7" s="13" t="s">
        <v>1</v>
      </c>
      <c r="Y7" s="430" t="s">
        <v>93</v>
      </c>
      <c r="Z7" s="430"/>
      <c r="AA7" s="430"/>
      <c r="AB7" s="430"/>
      <c r="AC7" s="430"/>
      <c r="AD7" s="430"/>
      <c r="AE7" s="404" t="s">
        <v>238</v>
      </c>
      <c r="AF7" s="404"/>
      <c r="AG7" s="404"/>
      <c r="AH7" s="404"/>
      <c r="AI7" s="404"/>
      <c r="AJ7" s="410" t="s">
        <v>96</v>
      </c>
      <c r="AK7" s="410"/>
      <c r="AL7" s="410"/>
      <c r="AM7" s="14" t="s">
        <v>95</v>
      </c>
      <c r="AN7" s="104"/>
      <c r="AO7" s="15" t="s">
        <v>94</v>
      </c>
      <c r="AQ7" s="103" t="str">
        <f>IF(AJ7="無・有","※『長期履修許可』の有無を選択してください。",IF(AND(AJ7="有",AN7=""),"※長期履修許可年数を入力してください。",""))</f>
        <v>※『長期履修許可』の有無を選択してください。</v>
      </c>
    </row>
    <row r="8" spans="1:43" ht="14.25" customHeight="1" x14ac:dyDescent="0.15">
      <c r="A8" s="6"/>
      <c r="B8" s="12"/>
      <c r="C8" s="12"/>
      <c r="D8" s="12"/>
      <c r="E8" s="12"/>
      <c r="F8" s="12"/>
      <c r="G8" s="12"/>
      <c r="H8" s="12"/>
      <c r="I8" s="12"/>
      <c r="J8" s="12"/>
      <c r="K8" s="429" t="s">
        <v>6</v>
      </c>
      <c r="L8" s="429"/>
      <c r="M8" s="429"/>
      <c r="N8" s="429"/>
      <c r="O8" s="429"/>
      <c r="P8" s="407" t="s">
        <v>264</v>
      </c>
      <c r="Q8" s="407"/>
      <c r="R8" s="407"/>
      <c r="S8" s="358"/>
      <c r="T8" s="358"/>
      <c r="U8" s="13" t="s">
        <v>2</v>
      </c>
      <c r="V8" s="358"/>
      <c r="W8" s="358"/>
      <c r="X8" s="13" t="s">
        <v>1</v>
      </c>
      <c r="Y8" s="12"/>
      <c r="Z8" s="12"/>
      <c r="AA8" s="12"/>
      <c r="AB8" s="12"/>
      <c r="AC8" s="12"/>
      <c r="AD8" s="12"/>
      <c r="AE8" s="12"/>
      <c r="AF8" s="409"/>
      <c r="AG8" s="409"/>
      <c r="AH8" s="409"/>
      <c r="AI8" s="409"/>
      <c r="AJ8" s="409"/>
      <c r="AK8" s="409"/>
      <c r="AL8" s="409"/>
      <c r="AM8" s="409"/>
      <c r="AN8" s="409"/>
      <c r="AO8" s="11"/>
      <c r="AQ8" s="103" t="str">
        <f>IF(AND(S8&lt;&gt;"",V8&lt;&gt;""),"","※『卒業・修了予定』が未入力です。")</f>
        <v>※『卒業・修了予定』が未入力です。</v>
      </c>
    </row>
    <row r="9" spans="1:43" ht="18" customHeight="1" x14ac:dyDescent="0.15">
      <c r="A9" s="6"/>
      <c r="B9" s="12" t="s">
        <v>7</v>
      </c>
      <c r="C9" s="12"/>
      <c r="D9" s="16"/>
      <c r="E9" s="358"/>
      <c r="F9" s="358"/>
      <c r="G9" s="358"/>
      <c r="H9" s="358"/>
      <c r="I9" s="409" t="s">
        <v>301</v>
      </c>
      <c r="J9" s="411"/>
      <c r="K9" s="16"/>
      <c r="L9" s="358"/>
      <c r="M9" s="358"/>
      <c r="N9" s="358"/>
      <c r="O9" s="358"/>
      <c r="P9" s="358"/>
      <c r="Q9" s="358"/>
      <c r="R9" s="358"/>
      <c r="S9" s="358"/>
      <c r="T9" s="358"/>
      <c r="U9" s="358"/>
      <c r="V9" s="412" t="s">
        <v>306</v>
      </c>
      <c r="W9" s="412"/>
      <c r="X9" s="17"/>
      <c r="Y9" s="16"/>
      <c r="Z9" s="358"/>
      <c r="AA9" s="358"/>
      <c r="AB9" s="358"/>
      <c r="AC9" s="12" t="s">
        <v>19</v>
      </c>
      <c r="AD9" s="12"/>
      <c r="AE9" s="12"/>
      <c r="AF9" s="409"/>
      <c r="AG9" s="409"/>
      <c r="AH9" s="409"/>
      <c r="AI9" s="409"/>
      <c r="AJ9" s="409"/>
      <c r="AK9" s="409"/>
      <c r="AL9" s="409"/>
      <c r="AM9" s="409"/>
      <c r="AN9" s="409"/>
      <c r="AO9" s="11"/>
      <c r="AQ9" s="103" t="str">
        <f>IF(OR(AND(E9&lt;&gt;"",OR(L9&lt;&gt;"",E9="体育専門",E9="芸術専門",E9="総合学域")),AND(E10&lt;&gt;"",L10&lt;&gt;"",Z10&lt;&gt;"")),"","※『所属』が未入力です。")</f>
        <v>※『所属』が未入力です。</v>
      </c>
    </row>
    <row r="10" spans="1:43" ht="18" customHeight="1" x14ac:dyDescent="0.15">
      <c r="A10" s="6"/>
      <c r="B10" s="12"/>
      <c r="C10" s="12"/>
      <c r="D10" s="12"/>
      <c r="E10" s="428"/>
      <c r="F10" s="428"/>
      <c r="G10" s="428"/>
      <c r="H10" s="428"/>
      <c r="I10" s="12" t="s">
        <v>20</v>
      </c>
      <c r="J10" s="12"/>
      <c r="K10" s="12"/>
      <c r="L10" s="428"/>
      <c r="M10" s="428"/>
      <c r="N10" s="428"/>
      <c r="O10" s="428"/>
      <c r="P10" s="428"/>
      <c r="Q10" s="428"/>
      <c r="R10" s="428"/>
      <c r="S10" s="428"/>
      <c r="T10" s="428"/>
      <c r="U10" s="428"/>
      <c r="V10" s="196" t="s">
        <v>307</v>
      </c>
      <c r="W10" s="197"/>
      <c r="X10" s="197"/>
      <c r="Y10" s="12"/>
      <c r="Z10" s="358"/>
      <c r="AA10" s="358"/>
      <c r="AB10" s="358"/>
      <c r="AC10" s="358"/>
      <c r="AD10" s="358"/>
      <c r="AE10" s="358"/>
      <c r="AF10" s="358"/>
      <c r="AG10" s="358"/>
      <c r="AH10" s="409" t="s">
        <v>308</v>
      </c>
      <c r="AI10" s="411"/>
      <c r="AJ10" s="450"/>
      <c r="AK10" s="450"/>
      <c r="AL10" s="358"/>
      <c r="AM10" s="358"/>
      <c r="AN10" s="12" t="s">
        <v>19</v>
      </c>
      <c r="AO10" s="11"/>
      <c r="AQ10" s="103" t="str">
        <f>IF(OR(Z9&lt;&gt;"",AL10&lt;&gt;""),"","※『年次』が未入力です。")</f>
        <v>※『年次』が未入力です。</v>
      </c>
    </row>
    <row r="11" spans="1:43" ht="6.75" customHeight="1" x14ac:dyDescent="0.15">
      <c r="A11" s="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449"/>
      <c r="AG11" s="449"/>
      <c r="AH11" s="449"/>
      <c r="AI11" s="449"/>
      <c r="AJ11" s="449"/>
      <c r="AK11" s="449"/>
      <c r="AL11" s="449"/>
      <c r="AM11" s="449"/>
      <c r="AN11" s="449"/>
      <c r="AO11" s="449"/>
    </row>
    <row r="12" spans="1:43" x14ac:dyDescent="0.15">
      <c r="A12" s="6"/>
      <c r="B12" s="414" t="s">
        <v>21</v>
      </c>
      <c r="C12" s="414"/>
      <c r="D12" s="414"/>
      <c r="E12" s="18"/>
      <c r="F12" s="410"/>
      <c r="G12" s="410"/>
      <c r="H12" s="410"/>
      <c r="I12" s="410"/>
      <c r="J12" s="410"/>
      <c r="K12" s="410"/>
      <c r="L12" s="410"/>
      <c r="M12" s="410"/>
      <c r="N12" s="410"/>
      <c r="O12" s="410"/>
      <c r="P12" s="410"/>
      <c r="Q12" s="410"/>
      <c r="R12" s="410"/>
      <c r="S12" s="410"/>
      <c r="T12" s="410"/>
      <c r="U12" s="410"/>
      <c r="V12" s="410"/>
      <c r="W12" s="410"/>
      <c r="X12" s="410"/>
      <c r="Y12" s="410"/>
      <c r="Z12" s="410"/>
      <c r="AA12" s="410"/>
      <c r="AB12" s="12"/>
      <c r="AC12" s="12"/>
      <c r="AD12" s="12"/>
      <c r="AE12" s="12"/>
      <c r="AF12" s="449"/>
      <c r="AG12" s="449"/>
      <c r="AH12" s="449"/>
      <c r="AI12" s="449"/>
      <c r="AJ12" s="449"/>
      <c r="AK12" s="449"/>
      <c r="AL12" s="449"/>
      <c r="AM12" s="449"/>
      <c r="AN12" s="449"/>
      <c r="AO12" s="449"/>
      <c r="AQ12" s="103" t="str">
        <f>IF(F12&lt;&gt;"","","※『フリガナ』が未入力です。")</f>
        <v>※『フリガナ』が未入力です。</v>
      </c>
    </row>
    <row r="13" spans="1:43" ht="21" customHeight="1" x14ac:dyDescent="0.15">
      <c r="A13" s="6"/>
      <c r="B13" s="19" t="s">
        <v>22</v>
      </c>
      <c r="C13" s="19"/>
      <c r="D13" s="19"/>
      <c r="E13" s="19"/>
      <c r="F13" s="19"/>
      <c r="G13" s="19"/>
      <c r="H13" s="19"/>
      <c r="I13" s="19"/>
      <c r="J13" s="19"/>
      <c r="K13" s="19"/>
      <c r="L13" s="19"/>
      <c r="M13" s="19"/>
      <c r="N13" s="19"/>
      <c r="O13" s="19"/>
      <c r="P13" s="19"/>
      <c r="Q13" s="19"/>
      <c r="R13" s="19"/>
      <c r="S13" s="19"/>
      <c r="T13" s="19"/>
      <c r="U13" s="19"/>
      <c r="V13" s="19"/>
      <c r="W13" s="19"/>
      <c r="X13" s="19"/>
      <c r="Y13" s="19"/>
      <c r="Z13" s="19"/>
      <c r="AA13" s="85"/>
      <c r="AB13" s="12"/>
      <c r="AC13" s="12"/>
      <c r="AD13" s="12"/>
      <c r="AE13" s="12"/>
      <c r="AF13" s="12"/>
      <c r="AG13" s="12"/>
      <c r="AH13" s="12"/>
      <c r="AI13" s="12"/>
      <c r="AJ13" s="12"/>
      <c r="AK13" s="12"/>
      <c r="AL13" s="12"/>
      <c r="AM13" s="12"/>
      <c r="AN13" s="12"/>
      <c r="AO13" s="11"/>
      <c r="AQ13" s="112" t="s">
        <v>214</v>
      </c>
    </row>
    <row r="14" spans="1:43" ht="6.75" customHeight="1" x14ac:dyDescent="0.15">
      <c r="A14" s="6"/>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1"/>
    </row>
    <row r="15" spans="1:43" ht="12.75" customHeight="1" x14ac:dyDescent="0.15">
      <c r="A15" s="6"/>
      <c r="B15" s="128" t="s">
        <v>298</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17"/>
      <c r="AB15" s="12"/>
      <c r="AC15" s="12"/>
      <c r="AD15" s="12"/>
      <c r="AE15" s="12"/>
      <c r="AF15" s="12"/>
      <c r="AG15" s="12"/>
      <c r="AH15" s="12"/>
      <c r="AI15" s="12"/>
      <c r="AJ15" s="12"/>
      <c r="AK15" s="12"/>
      <c r="AL15" s="12"/>
      <c r="AM15" s="12"/>
      <c r="AN15" s="12"/>
      <c r="AO15" s="11"/>
    </row>
    <row r="16" spans="1:43" ht="6" customHeight="1" x14ac:dyDescent="0.15">
      <c r="A16" s="6"/>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17"/>
      <c r="AB16" s="12"/>
      <c r="AC16" s="12"/>
      <c r="AD16" s="12"/>
      <c r="AE16" s="12"/>
      <c r="AF16" s="12"/>
      <c r="AG16" s="12"/>
      <c r="AH16" s="12"/>
      <c r="AI16" s="12"/>
      <c r="AJ16" s="12"/>
      <c r="AK16" s="12"/>
      <c r="AL16" s="12"/>
      <c r="AM16" s="12"/>
      <c r="AN16" s="12"/>
      <c r="AO16" s="11"/>
    </row>
    <row r="17" spans="1:44" ht="21" customHeight="1" x14ac:dyDescent="0.15">
      <c r="A17" s="6"/>
      <c r="B17" s="129" t="s">
        <v>242</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18"/>
      <c r="AB17" s="451" t="s">
        <v>240</v>
      </c>
      <c r="AC17" s="451"/>
      <c r="AD17" s="451"/>
      <c r="AE17" s="451"/>
      <c r="AF17" s="154" t="s">
        <v>241</v>
      </c>
      <c r="AG17" s="154"/>
      <c r="AH17" s="154"/>
      <c r="AI17" s="12"/>
      <c r="AJ17" s="12"/>
      <c r="AK17" s="12"/>
      <c r="AL17" s="12"/>
      <c r="AM17" s="12"/>
      <c r="AN17" s="12"/>
      <c r="AO17" s="11"/>
      <c r="AQ17" s="112"/>
    </row>
    <row r="18" spans="1:44" ht="20.25" customHeight="1" thickBot="1" x14ac:dyDescent="0.2">
      <c r="A18" s="6"/>
      <c r="B18" s="88" t="s">
        <v>184</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row>
    <row r="19" spans="1:44" ht="21.75" customHeight="1" thickTop="1" x14ac:dyDescent="0.15">
      <c r="A19" s="6"/>
      <c r="B19" s="447" t="s">
        <v>310</v>
      </c>
      <c r="C19" s="448"/>
      <c r="D19" s="448"/>
      <c r="E19" s="448"/>
      <c r="F19" s="448"/>
      <c r="G19" s="448"/>
      <c r="H19" s="448"/>
      <c r="I19" s="448"/>
      <c r="J19" s="448"/>
      <c r="K19" s="448"/>
      <c r="L19" s="448"/>
      <c r="M19" s="448"/>
      <c r="N19" s="448"/>
      <c r="O19" s="448"/>
      <c r="P19" s="448"/>
      <c r="Q19" s="448"/>
      <c r="R19" s="448"/>
      <c r="S19" s="448"/>
      <c r="T19" s="20"/>
      <c r="U19" s="89" t="s">
        <v>182</v>
      </c>
      <c r="V19" s="20"/>
      <c r="W19" s="20"/>
      <c r="X19" s="20"/>
      <c r="Y19" s="20"/>
      <c r="Z19" s="20"/>
      <c r="AA19" s="20"/>
      <c r="AB19" s="20"/>
      <c r="AC19" s="20"/>
      <c r="AD19" s="20"/>
      <c r="AE19" s="20"/>
      <c r="AF19" s="20"/>
      <c r="AG19" s="20"/>
      <c r="AH19" s="20"/>
      <c r="AI19" s="20"/>
      <c r="AJ19" s="20"/>
      <c r="AK19" s="20"/>
      <c r="AL19" s="20"/>
      <c r="AM19" s="20"/>
      <c r="AN19" s="20"/>
      <c r="AO19" s="21"/>
      <c r="AQ19" s="113" t="str">
        <f>IF(OR(リスト!C2=TRUE,リスト!C3=TRUE),"","※『授業料免除』または『授業料免除及び徴収猶予』のどちらかを選択してください。")</f>
        <v>※『授業料免除』または『授業料免除及び徴収猶予』のどちらかを選択してください。</v>
      </c>
    </row>
    <row r="20" spans="1:44" ht="22.5" customHeight="1" thickBot="1" x14ac:dyDescent="0.2">
      <c r="A20" s="6"/>
      <c r="B20" s="22"/>
      <c r="C20" s="23"/>
      <c r="D20" s="23"/>
      <c r="E20" s="23"/>
      <c r="F20" s="23"/>
      <c r="G20" s="23"/>
      <c r="H20" s="23"/>
      <c r="I20" s="23"/>
      <c r="J20" s="23"/>
      <c r="K20" s="23"/>
      <c r="L20" s="23"/>
      <c r="M20" s="23"/>
      <c r="N20" s="23"/>
      <c r="O20" s="24"/>
      <c r="P20" s="24"/>
      <c r="Q20" s="24"/>
      <c r="R20" s="24"/>
      <c r="S20" s="24"/>
      <c r="T20" s="24"/>
      <c r="U20" s="90" t="s">
        <v>183</v>
      </c>
      <c r="V20" s="24"/>
      <c r="W20" s="24"/>
      <c r="X20" s="25"/>
      <c r="Y20" s="24"/>
      <c r="Z20" s="24"/>
      <c r="AA20" s="24"/>
      <c r="AB20" s="24"/>
      <c r="AC20" s="24"/>
      <c r="AD20" s="24"/>
      <c r="AE20" s="24"/>
      <c r="AF20" s="24"/>
      <c r="AG20" s="95" t="s">
        <v>185</v>
      </c>
      <c r="AH20" s="23"/>
      <c r="AI20" s="23"/>
      <c r="AJ20" s="23"/>
      <c r="AK20" s="23"/>
      <c r="AL20" s="23"/>
      <c r="AM20" s="23"/>
      <c r="AN20" s="23"/>
      <c r="AO20" s="26"/>
      <c r="AQ20" s="114"/>
      <c r="AR20" s="3"/>
    </row>
    <row r="21" spans="1:44" ht="4.5" customHeight="1" thickTop="1" thickBot="1" x14ac:dyDescent="0.2">
      <c r="A21" s="6"/>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4" ht="15" customHeight="1" x14ac:dyDescent="0.15">
      <c r="A22" s="6"/>
      <c r="B22" s="91" t="s">
        <v>202</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8"/>
    </row>
    <row r="23" spans="1:44" ht="13.5" customHeight="1" x14ac:dyDescent="0.15">
      <c r="A23" s="6"/>
      <c r="B23" s="67"/>
      <c r="C23" s="50" t="s">
        <v>186</v>
      </c>
      <c r="D23" s="50"/>
      <c r="E23" s="50"/>
      <c r="F23" s="50"/>
      <c r="G23" s="50"/>
      <c r="H23" s="50"/>
      <c r="I23" s="50"/>
      <c r="J23" s="119" t="s">
        <v>243</v>
      </c>
      <c r="K23" s="119"/>
      <c r="L23" s="119"/>
      <c r="M23" s="119"/>
      <c r="N23" s="119"/>
      <c r="O23" s="50"/>
      <c r="P23" s="443" t="s">
        <v>244</v>
      </c>
      <c r="Q23" s="443"/>
      <c r="R23" s="443"/>
      <c r="S23" s="443"/>
      <c r="T23" s="443"/>
      <c r="U23" s="443"/>
      <c r="V23" s="50"/>
      <c r="W23" s="119" t="s">
        <v>245</v>
      </c>
      <c r="X23" s="50"/>
      <c r="Y23" s="50"/>
      <c r="Z23" s="50"/>
      <c r="AA23" s="50"/>
      <c r="AB23" s="50"/>
      <c r="AC23" s="50"/>
      <c r="AD23" s="50"/>
      <c r="AE23" s="50" t="s">
        <v>187</v>
      </c>
      <c r="AF23" s="50"/>
      <c r="AG23" s="50"/>
      <c r="AH23" s="50"/>
      <c r="AI23" s="50"/>
      <c r="AJ23" s="50"/>
      <c r="AK23" s="50"/>
      <c r="AL23" s="50"/>
      <c r="AM23" s="50"/>
      <c r="AN23" s="50"/>
      <c r="AO23" s="62"/>
      <c r="AQ23" s="103" t="str">
        <f>IF(OR(リスト!D2=TRUE,リスト!D3=TRUE,リスト!D4=TRUE,リスト!D5=TRUE,リスト!D6=TRUE,リスト!D7=TRUE),"","※『授業料免除を申請する理由』を選択してください。")</f>
        <v>※『授業料免除を申請する理由』を選択してください。</v>
      </c>
    </row>
    <row r="24" spans="1:44" ht="16.5" customHeight="1" x14ac:dyDescent="0.15">
      <c r="A24" s="6"/>
      <c r="B24" s="67"/>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62"/>
    </row>
    <row r="25" spans="1:44" ht="14.25" customHeight="1" x14ac:dyDescent="0.15">
      <c r="A25" s="6"/>
      <c r="B25" s="296" t="s">
        <v>236</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8"/>
    </row>
    <row r="26" spans="1:44" x14ac:dyDescent="0.15">
      <c r="A26" s="6"/>
      <c r="B26" s="293" t="s">
        <v>273</v>
      </c>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5"/>
    </row>
    <row r="27" spans="1:44" x14ac:dyDescent="0.15">
      <c r="A27" s="6"/>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63"/>
    </row>
    <row r="28" spans="1:44" ht="13.5" customHeight="1" x14ac:dyDescent="0.15">
      <c r="A28" s="6"/>
      <c r="B28" s="541"/>
      <c r="C28" s="542"/>
      <c r="D28" s="542"/>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3"/>
      <c r="AQ28" s="103" t="str">
        <f>IF(B28&lt;&gt;"","","※『申請の理由及び家庭の事情等』が未入力です。")</f>
        <v>※『申請の理由及び家庭の事情等』が未入力です。</v>
      </c>
    </row>
    <row r="29" spans="1:44" ht="13.5" customHeight="1" x14ac:dyDescent="0.15">
      <c r="A29" s="6"/>
      <c r="B29" s="541"/>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3"/>
    </row>
    <row r="30" spans="1:44" ht="13.5" customHeight="1" x14ac:dyDescent="0.15">
      <c r="A30" s="6"/>
      <c r="B30" s="541"/>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3"/>
    </row>
    <row r="31" spans="1:44" ht="13.5" customHeight="1" x14ac:dyDescent="0.15">
      <c r="A31" s="6"/>
      <c r="B31" s="541"/>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542"/>
      <c r="AO31" s="543"/>
    </row>
    <row r="32" spans="1:44" ht="13.5" customHeight="1" x14ac:dyDescent="0.15">
      <c r="A32" s="6"/>
      <c r="B32" s="541"/>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2"/>
      <c r="AL32" s="542"/>
      <c r="AM32" s="542"/>
      <c r="AN32" s="542"/>
      <c r="AO32" s="543"/>
    </row>
    <row r="33" spans="1:43" ht="13.5" customHeight="1" x14ac:dyDescent="0.15">
      <c r="A33" s="6"/>
      <c r="B33" s="541"/>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2"/>
      <c r="AM33" s="542"/>
      <c r="AN33" s="542"/>
      <c r="AO33" s="543"/>
    </row>
    <row r="34" spans="1:43" ht="13.5" customHeight="1" x14ac:dyDescent="0.15">
      <c r="A34" s="6"/>
      <c r="B34" s="541"/>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c r="AN34" s="542"/>
      <c r="AO34" s="543"/>
    </row>
    <row r="35" spans="1:43" ht="13.5" customHeight="1" x14ac:dyDescent="0.15">
      <c r="A35" s="6"/>
      <c r="B35" s="541"/>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2"/>
      <c r="AM35" s="542"/>
      <c r="AN35" s="542"/>
      <c r="AO35" s="543"/>
    </row>
    <row r="36" spans="1:43" ht="13.5" customHeight="1" x14ac:dyDescent="0.15">
      <c r="A36" s="6"/>
      <c r="B36" s="541"/>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3"/>
    </row>
    <row r="37" spans="1:43" ht="13.5" customHeight="1" x14ac:dyDescent="0.15">
      <c r="A37" s="6"/>
      <c r="B37" s="541"/>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543"/>
    </row>
    <row r="38" spans="1:43" ht="13.5" customHeight="1" x14ac:dyDescent="0.15">
      <c r="A38" s="6"/>
      <c r="B38" s="541"/>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c r="AO38" s="543"/>
    </row>
    <row r="39" spans="1:43" ht="13.5" customHeight="1" x14ac:dyDescent="0.15">
      <c r="A39" s="6"/>
      <c r="B39" s="541"/>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3"/>
    </row>
    <row r="40" spans="1:43" ht="13.5" customHeight="1" x14ac:dyDescent="0.15">
      <c r="A40" s="6"/>
      <c r="B40" s="541"/>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3"/>
    </row>
    <row r="41" spans="1:43" ht="30" customHeight="1" thickBot="1" x14ac:dyDescent="0.2">
      <c r="A41" s="6"/>
      <c r="B41" s="544"/>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6"/>
    </row>
    <row r="42" spans="1:43" ht="5.25" customHeight="1" x14ac:dyDescent="0.15">
      <c r="A42" s="6"/>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3" ht="12" thickBot="1" x14ac:dyDescent="0.2">
      <c r="A43" s="6"/>
      <c r="B43" s="12" t="s">
        <v>204</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row>
    <row r="44" spans="1:43" ht="18" customHeight="1" x14ac:dyDescent="0.15">
      <c r="A44" s="6"/>
      <c r="B44" s="437" t="s">
        <v>203</v>
      </c>
      <c r="C44" s="438"/>
      <c r="D44" s="29" t="s">
        <v>264</v>
      </c>
      <c r="E44" s="30"/>
      <c r="F44" s="105"/>
      <c r="G44" s="31" t="s">
        <v>23</v>
      </c>
      <c r="H44" s="105"/>
      <c r="I44" s="31" t="s">
        <v>24</v>
      </c>
      <c r="J44" s="31" t="s">
        <v>270</v>
      </c>
      <c r="K44" s="32"/>
      <c r="L44" s="105"/>
      <c r="M44" s="31" t="s">
        <v>23</v>
      </c>
      <c r="N44" s="105"/>
      <c r="O44" s="31" t="s">
        <v>24</v>
      </c>
      <c r="P44" s="31" t="s">
        <v>25</v>
      </c>
      <c r="Q44" s="31"/>
      <c r="R44" s="105"/>
      <c r="S44" s="31" t="s">
        <v>26</v>
      </c>
      <c r="T44" s="31"/>
      <c r="U44" s="33"/>
      <c r="V44" s="32" t="s">
        <v>264</v>
      </c>
      <c r="W44" s="32"/>
      <c r="X44" s="105"/>
      <c r="Y44" s="31" t="s">
        <v>23</v>
      </c>
      <c r="Z44" s="435"/>
      <c r="AA44" s="435"/>
      <c r="AB44" s="31" t="s">
        <v>24</v>
      </c>
      <c r="AC44" s="31" t="s">
        <v>270</v>
      </c>
      <c r="AD44" s="32"/>
      <c r="AE44" s="105"/>
      <c r="AF44" s="31" t="s">
        <v>23</v>
      </c>
      <c r="AG44" s="105"/>
      <c r="AH44" s="31" t="s">
        <v>24</v>
      </c>
      <c r="AI44" s="31" t="s">
        <v>25</v>
      </c>
      <c r="AJ44" s="435"/>
      <c r="AK44" s="435"/>
      <c r="AL44" s="305" t="s">
        <v>26</v>
      </c>
      <c r="AM44" s="305"/>
      <c r="AN44" s="305"/>
      <c r="AO44" s="34"/>
    </row>
    <row r="45" spans="1:43" ht="18" customHeight="1" x14ac:dyDescent="0.15">
      <c r="A45" s="6"/>
      <c r="B45" s="439"/>
      <c r="C45" s="440"/>
      <c r="D45" s="35" t="s">
        <v>264</v>
      </c>
      <c r="E45" s="36"/>
      <c r="F45" s="106"/>
      <c r="G45" s="37" t="s">
        <v>23</v>
      </c>
      <c r="H45" s="106"/>
      <c r="I45" s="37" t="s">
        <v>24</v>
      </c>
      <c r="J45" s="37" t="s">
        <v>270</v>
      </c>
      <c r="K45" s="38"/>
      <c r="L45" s="106"/>
      <c r="M45" s="37" t="s">
        <v>23</v>
      </c>
      <c r="N45" s="106"/>
      <c r="O45" s="37" t="s">
        <v>24</v>
      </c>
      <c r="P45" s="37" t="s">
        <v>25</v>
      </c>
      <c r="Q45" s="37"/>
      <c r="R45" s="106"/>
      <c r="S45" s="37" t="s">
        <v>26</v>
      </c>
      <c r="T45" s="37"/>
      <c r="U45" s="39"/>
      <c r="V45" s="38" t="s">
        <v>264</v>
      </c>
      <c r="W45" s="38"/>
      <c r="X45" s="106"/>
      <c r="Y45" s="37" t="s">
        <v>23</v>
      </c>
      <c r="Z45" s="428"/>
      <c r="AA45" s="428"/>
      <c r="AB45" s="37" t="s">
        <v>24</v>
      </c>
      <c r="AC45" s="37" t="s">
        <v>270</v>
      </c>
      <c r="AD45" s="38"/>
      <c r="AE45" s="106"/>
      <c r="AF45" s="37" t="s">
        <v>23</v>
      </c>
      <c r="AG45" s="106"/>
      <c r="AH45" s="37" t="s">
        <v>24</v>
      </c>
      <c r="AI45" s="37" t="s">
        <v>25</v>
      </c>
      <c r="AJ45" s="428"/>
      <c r="AK45" s="428"/>
      <c r="AL45" s="306" t="s">
        <v>26</v>
      </c>
      <c r="AM45" s="306"/>
      <c r="AN45" s="306"/>
      <c r="AO45" s="40"/>
    </row>
    <row r="46" spans="1:43" ht="18" customHeight="1" thickBot="1" x14ac:dyDescent="0.2">
      <c r="A46" s="6"/>
      <c r="B46" s="441"/>
      <c r="C46" s="442"/>
      <c r="D46" s="41" t="s">
        <v>264</v>
      </c>
      <c r="E46" s="42"/>
      <c r="F46" s="107"/>
      <c r="G46" s="43" t="s">
        <v>23</v>
      </c>
      <c r="H46" s="107"/>
      <c r="I46" s="43" t="s">
        <v>24</v>
      </c>
      <c r="J46" s="43" t="s">
        <v>270</v>
      </c>
      <c r="K46" s="44"/>
      <c r="L46" s="107"/>
      <c r="M46" s="43" t="s">
        <v>23</v>
      </c>
      <c r="N46" s="107"/>
      <c r="O46" s="43" t="s">
        <v>24</v>
      </c>
      <c r="P46" s="43" t="s">
        <v>25</v>
      </c>
      <c r="Q46" s="43"/>
      <c r="R46" s="107"/>
      <c r="S46" s="43" t="s">
        <v>26</v>
      </c>
      <c r="T46" s="43"/>
      <c r="U46" s="45"/>
      <c r="V46" s="44" t="s">
        <v>264</v>
      </c>
      <c r="W46" s="44"/>
      <c r="X46" s="107"/>
      <c r="Y46" s="43" t="s">
        <v>23</v>
      </c>
      <c r="Z46" s="436"/>
      <c r="AA46" s="436"/>
      <c r="AB46" s="43" t="s">
        <v>24</v>
      </c>
      <c r="AC46" s="43" t="s">
        <v>270</v>
      </c>
      <c r="AD46" s="44"/>
      <c r="AE46" s="107"/>
      <c r="AF46" s="43" t="s">
        <v>23</v>
      </c>
      <c r="AG46" s="107"/>
      <c r="AH46" s="43" t="s">
        <v>24</v>
      </c>
      <c r="AI46" s="43" t="s">
        <v>25</v>
      </c>
      <c r="AJ46" s="436"/>
      <c r="AK46" s="436"/>
      <c r="AL46" s="413" t="s">
        <v>26</v>
      </c>
      <c r="AM46" s="413"/>
      <c r="AN46" s="413"/>
      <c r="AO46" s="46"/>
    </row>
    <row r="47" spans="1:43" ht="6.75" customHeight="1" x14ac:dyDescent="0.15">
      <c r="A47" s="6"/>
      <c r="B47" s="47"/>
      <c r="C47" s="47"/>
      <c r="D47" s="48"/>
      <c r="E47" s="48"/>
      <c r="F47" s="49"/>
      <c r="G47" s="49"/>
      <c r="H47" s="49"/>
      <c r="I47" s="49"/>
      <c r="J47" s="49"/>
      <c r="K47" s="48"/>
      <c r="L47" s="48"/>
      <c r="M47" s="49"/>
      <c r="N47" s="49"/>
      <c r="O47" s="49"/>
      <c r="P47" s="49"/>
      <c r="Q47" s="49"/>
      <c r="R47" s="49"/>
      <c r="S47" s="49"/>
      <c r="T47" s="49"/>
      <c r="U47" s="49"/>
      <c r="V47" s="48"/>
      <c r="W47" s="48"/>
      <c r="X47" s="49"/>
      <c r="Y47" s="49"/>
      <c r="Z47" s="49"/>
      <c r="AA47" s="49"/>
      <c r="AB47" s="49"/>
      <c r="AC47" s="49"/>
      <c r="AD47" s="48"/>
      <c r="AE47" s="48"/>
      <c r="AF47" s="49"/>
      <c r="AG47" s="49"/>
      <c r="AH47" s="49"/>
      <c r="AI47" s="49"/>
      <c r="AJ47" s="49"/>
      <c r="AK47" s="49"/>
      <c r="AL47" s="50"/>
      <c r="AM47" s="50"/>
      <c r="AN47" s="50"/>
      <c r="AO47" s="50"/>
    </row>
    <row r="48" spans="1:43" s="4" customFormat="1" ht="12.75" customHeight="1" thickBot="1" x14ac:dyDescent="0.2">
      <c r="A48" s="7"/>
      <c r="B48" s="51" t="s">
        <v>311</v>
      </c>
      <c r="C48" s="47"/>
      <c r="D48" s="48"/>
      <c r="E48" s="48"/>
      <c r="F48" s="49"/>
      <c r="G48" s="49"/>
      <c r="H48" s="49"/>
      <c r="I48" s="49"/>
      <c r="J48" s="49"/>
      <c r="K48" s="48"/>
      <c r="L48" s="48"/>
      <c r="M48" s="49"/>
      <c r="N48" s="49"/>
      <c r="O48" s="49"/>
      <c r="P48" s="49"/>
      <c r="Q48" s="49"/>
      <c r="R48" s="49"/>
      <c r="S48" s="49"/>
      <c r="T48" s="49"/>
      <c r="U48" s="49"/>
      <c r="V48" s="48"/>
      <c r="W48" s="48"/>
      <c r="X48" s="49"/>
      <c r="Y48" s="49"/>
      <c r="Z48" s="49"/>
      <c r="AA48" s="49"/>
      <c r="AB48" s="49"/>
      <c r="AC48" s="49"/>
      <c r="AD48" s="48"/>
      <c r="AE48" s="48"/>
      <c r="AF48" s="49"/>
      <c r="AG48" s="49"/>
      <c r="AH48" s="49"/>
      <c r="AI48" s="49"/>
      <c r="AJ48" s="49"/>
      <c r="AK48" s="49"/>
      <c r="AL48" s="50"/>
      <c r="AM48" s="50"/>
      <c r="AN48" s="50"/>
      <c r="AO48" s="50"/>
      <c r="AQ48" s="5"/>
    </row>
    <row r="49" spans="1:43" s="2" customFormat="1" ht="18" customHeight="1" thickBot="1" x14ac:dyDescent="0.2">
      <c r="A49" s="8"/>
      <c r="B49" s="301" t="s">
        <v>188</v>
      </c>
      <c r="C49" s="302"/>
      <c r="D49" s="302"/>
      <c r="E49" s="302"/>
      <c r="F49" s="303"/>
      <c r="G49" s="304"/>
      <c r="H49" s="304"/>
      <c r="I49" s="52" t="s">
        <v>189</v>
      </c>
      <c r="J49" s="304"/>
      <c r="K49" s="304"/>
      <c r="L49" s="302" t="s">
        <v>190</v>
      </c>
      <c r="M49" s="431"/>
      <c r="N49" s="48"/>
      <c r="O49" s="540" t="s">
        <v>191</v>
      </c>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Q49" s="115"/>
    </row>
    <row r="50" spans="1:43" s="2" customFormat="1" ht="8.25" customHeight="1" x14ac:dyDescent="0.15">
      <c r="A50" s="8"/>
      <c r="B50" s="51"/>
      <c r="C50" s="53"/>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54"/>
      <c r="AM50" s="54"/>
      <c r="AN50" s="54"/>
      <c r="AO50" s="54"/>
      <c r="AQ50" s="115"/>
    </row>
    <row r="51" spans="1:43" s="2" customFormat="1" ht="13.5" customHeight="1" thickBot="1" x14ac:dyDescent="0.2">
      <c r="A51" s="8"/>
      <c r="B51" s="120" t="s">
        <v>312</v>
      </c>
      <c r="C51" s="53"/>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54"/>
      <c r="AM51" s="54"/>
      <c r="AN51" s="54"/>
      <c r="AO51" s="54"/>
      <c r="AQ51" s="115"/>
    </row>
    <row r="52" spans="1:43" s="2" customFormat="1" ht="18" customHeight="1" thickBot="1" x14ac:dyDescent="0.2">
      <c r="A52" s="8"/>
      <c r="B52" s="432" t="s">
        <v>192</v>
      </c>
      <c r="C52" s="433"/>
      <c r="D52" s="433"/>
      <c r="E52" s="433"/>
      <c r="F52" s="434"/>
      <c r="G52" s="444" t="s">
        <v>246</v>
      </c>
      <c r="H52" s="445"/>
      <c r="I52" s="445"/>
      <c r="J52" s="445"/>
      <c r="K52" s="445"/>
      <c r="L52" s="445"/>
      <c r="M52" s="445"/>
      <c r="N52" s="445"/>
      <c r="O52" s="445"/>
      <c r="P52" s="445" t="s">
        <v>247</v>
      </c>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6"/>
      <c r="AO52" s="54"/>
      <c r="AQ52" s="115"/>
    </row>
    <row r="53" spans="1:43" s="2" customFormat="1" ht="7.5" customHeight="1" x14ac:dyDescent="0.15">
      <c r="A53" s="8"/>
      <c r="B53" s="51"/>
      <c r="C53" s="53"/>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54"/>
      <c r="AM53" s="54"/>
      <c r="AN53" s="54"/>
      <c r="AO53" s="54"/>
      <c r="AQ53" s="115"/>
    </row>
    <row r="54" spans="1:43" s="2" customFormat="1" ht="12.75" customHeight="1" thickBot="1" x14ac:dyDescent="0.2">
      <c r="A54" s="8"/>
      <c r="B54" s="121" t="s">
        <v>294</v>
      </c>
      <c r="C54" s="122"/>
      <c r="D54" s="123"/>
      <c r="E54" s="123"/>
      <c r="F54" s="123"/>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54"/>
      <c r="AM54" s="54"/>
      <c r="AN54" s="54"/>
      <c r="AO54" s="54"/>
      <c r="AQ54" s="115"/>
    </row>
    <row r="55" spans="1:43" s="2" customFormat="1" ht="12" customHeight="1" x14ac:dyDescent="0.15">
      <c r="A55" s="8"/>
      <c r="B55" s="307" t="s">
        <v>313</v>
      </c>
      <c r="C55" s="308"/>
      <c r="D55" s="308"/>
      <c r="E55" s="308"/>
      <c r="F55" s="308"/>
      <c r="G55" s="311" t="s">
        <v>91</v>
      </c>
      <c r="H55" s="312"/>
      <c r="I55" s="312"/>
      <c r="J55" s="312"/>
      <c r="K55" s="312"/>
      <c r="L55" s="312"/>
      <c r="M55" s="312"/>
      <c r="N55" s="312"/>
      <c r="O55" s="315" t="s">
        <v>314</v>
      </c>
      <c r="P55" s="315"/>
      <c r="Q55" s="315"/>
      <c r="R55" s="315"/>
      <c r="S55" s="315"/>
      <c r="T55" s="316"/>
      <c r="U55" s="272" t="s">
        <v>91</v>
      </c>
      <c r="V55" s="272"/>
      <c r="W55" s="272"/>
      <c r="X55" s="272"/>
      <c r="Y55" s="272"/>
      <c r="Z55" s="272"/>
      <c r="AA55" s="272"/>
      <c r="AB55" s="272"/>
      <c r="AC55" s="319"/>
      <c r="AD55" s="48"/>
      <c r="AE55" s="48"/>
      <c r="AF55" s="48"/>
      <c r="AG55" s="48"/>
      <c r="AH55" s="48"/>
      <c r="AI55" s="48"/>
      <c r="AJ55" s="48"/>
      <c r="AK55" s="48"/>
      <c r="AL55" s="54"/>
      <c r="AM55" s="54"/>
      <c r="AN55" s="54"/>
      <c r="AO55" s="54"/>
      <c r="AQ55" s="115"/>
    </row>
    <row r="56" spans="1:43" s="2" customFormat="1" ht="12" customHeight="1" thickBot="1" x14ac:dyDescent="0.2">
      <c r="A56" s="8"/>
      <c r="B56" s="309"/>
      <c r="C56" s="310"/>
      <c r="D56" s="310"/>
      <c r="E56" s="310"/>
      <c r="F56" s="310"/>
      <c r="G56" s="313"/>
      <c r="H56" s="314"/>
      <c r="I56" s="314"/>
      <c r="J56" s="314"/>
      <c r="K56" s="314"/>
      <c r="L56" s="314"/>
      <c r="M56" s="314"/>
      <c r="N56" s="314"/>
      <c r="O56" s="317"/>
      <c r="P56" s="317"/>
      <c r="Q56" s="317"/>
      <c r="R56" s="317"/>
      <c r="S56" s="317"/>
      <c r="T56" s="318"/>
      <c r="U56" s="320"/>
      <c r="V56" s="320"/>
      <c r="W56" s="320"/>
      <c r="X56" s="320"/>
      <c r="Y56" s="320"/>
      <c r="Z56" s="320"/>
      <c r="AA56" s="320"/>
      <c r="AB56" s="320"/>
      <c r="AC56" s="321"/>
      <c r="AD56" s="48"/>
      <c r="AE56" s="48"/>
      <c r="AF56" s="48"/>
      <c r="AG56" s="48"/>
      <c r="AH56" s="48"/>
      <c r="AI56" s="48"/>
      <c r="AJ56" s="48"/>
      <c r="AK56" s="48"/>
      <c r="AL56" s="54"/>
      <c r="AM56" s="54"/>
      <c r="AN56" s="54"/>
      <c r="AO56" s="54"/>
      <c r="AQ56" s="115"/>
    </row>
    <row r="57" spans="1:43" ht="6" customHeight="1" x14ac:dyDescent="0.15">
      <c r="A57" s="6"/>
      <c r="B57" s="55"/>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row>
    <row r="58" spans="1:43" ht="12" thickBot="1" x14ac:dyDescent="0.2">
      <c r="A58" s="6"/>
      <c r="B58" s="127" t="s">
        <v>253</v>
      </c>
      <c r="C58" s="128"/>
      <c r="D58" s="117"/>
      <c r="E58" s="117"/>
      <c r="F58" s="117"/>
      <c r="G58" s="117"/>
      <c r="H58" s="117"/>
      <c r="I58" s="117"/>
      <c r="J58" s="117"/>
      <c r="K58" s="117"/>
      <c r="L58" s="117"/>
      <c r="M58" s="117"/>
      <c r="N58" s="117"/>
      <c r="O58" s="124"/>
      <c r="P58" s="117"/>
      <c r="Q58" s="117"/>
      <c r="R58" s="117"/>
      <c r="S58" s="117"/>
      <c r="T58" s="117"/>
      <c r="U58" s="117"/>
      <c r="V58" s="117"/>
      <c r="W58" s="117"/>
      <c r="X58" s="117"/>
      <c r="Y58" s="117"/>
      <c r="Z58" s="117"/>
      <c r="AA58" s="117"/>
      <c r="AB58" s="117"/>
      <c r="AC58" s="117"/>
      <c r="AD58" s="117"/>
      <c r="AE58" s="117"/>
      <c r="AF58" s="117"/>
      <c r="AG58" s="117"/>
      <c r="AH58" s="117"/>
      <c r="AI58" s="117"/>
      <c r="AJ58" s="12"/>
      <c r="AK58" s="12"/>
      <c r="AL58" s="12"/>
      <c r="AM58" s="12"/>
      <c r="AN58" s="12"/>
      <c r="AO58" s="12"/>
    </row>
    <row r="59" spans="1:43" ht="12.75" customHeight="1" x14ac:dyDescent="0.15">
      <c r="A59" s="6"/>
      <c r="B59" s="270" t="s">
        <v>55</v>
      </c>
      <c r="C59" s="271"/>
      <c r="D59" s="272" t="s">
        <v>196</v>
      </c>
      <c r="E59" s="272"/>
      <c r="F59" s="272"/>
      <c r="G59" s="272"/>
      <c r="H59" s="272"/>
      <c r="I59" s="272"/>
      <c r="J59" s="265" t="s">
        <v>248</v>
      </c>
      <c r="K59" s="265"/>
      <c r="L59" s="265"/>
      <c r="M59" s="265"/>
      <c r="N59" s="265"/>
      <c r="O59" s="265"/>
      <c r="P59" s="265"/>
      <c r="Q59" s="265"/>
      <c r="R59" s="265"/>
      <c r="S59" s="125"/>
      <c r="T59" s="125"/>
      <c r="U59" s="125"/>
      <c r="V59" s="272" t="s">
        <v>297</v>
      </c>
      <c r="W59" s="272"/>
      <c r="X59" s="272"/>
      <c r="Y59" s="272"/>
      <c r="Z59" s="272"/>
      <c r="AA59" s="272"/>
      <c r="AB59" s="272"/>
      <c r="AC59" s="275" t="s">
        <v>91</v>
      </c>
      <c r="AD59" s="276"/>
      <c r="AE59" s="276"/>
      <c r="AF59" s="158"/>
      <c r="AG59" s="275" t="s">
        <v>295</v>
      </c>
      <c r="AH59" s="538"/>
      <c r="AI59" s="538"/>
      <c r="AJ59" s="538"/>
      <c r="AK59" s="538"/>
      <c r="AL59" s="538"/>
      <c r="AM59" s="275" t="s">
        <v>91</v>
      </c>
      <c r="AN59" s="538"/>
      <c r="AO59" s="539"/>
      <c r="AQ59" s="103" t="str">
        <f>IF(OR(AND(D59&lt;&gt;"死亡　・　生別",OR(K59="",O59="")),AND(D60&lt;&gt;"死亡　・　生別",OR(K60="",O60=""))),"※母子父子世帯となった年月を入力してください。","")</f>
        <v/>
      </c>
    </row>
    <row r="60" spans="1:43" ht="12.75" customHeight="1" thickBot="1" x14ac:dyDescent="0.2">
      <c r="A60" s="6"/>
      <c r="B60" s="273" t="s">
        <v>54</v>
      </c>
      <c r="C60" s="274"/>
      <c r="D60" s="227" t="s">
        <v>196</v>
      </c>
      <c r="E60" s="227"/>
      <c r="F60" s="227"/>
      <c r="G60" s="227"/>
      <c r="H60" s="227"/>
      <c r="I60" s="227"/>
      <c r="J60" s="228" t="s">
        <v>249</v>
      </c>
      <c r="K60" s="228"/>
      <c r="L60" s="228"/>
      <c r="M60" s="228"/>
      <c r="N60" s="228"/>
      <c r="O60" s="228"/>
      <c r="P60" s="228"/>
      <c r="Q60" s="228"/>
      <c r="R60" s="228"/>
      <c r="S60" s="126"/>
      <c r="T60" s="126"/>
      <c r="U60" s="126"/>
      <c r="V60" s="227" t="s">
        <v>297</v>
      </c>
      <c r="W60" s="227"/>
      <c r="X60" s="227"/>
      <c r="Y60" s="227"/>
      <c r="Z60" s="227"/>
      <c r="AA60" s="227"/>
      <c r="AB60" s="227"/>
      <c r="AC60" s="227" t="s">
        <v>91</v>
      </c>
      <c r="AD60" s="277"/>
      <c r="AE60" s="277"/>
      <c r="AF60" s="159"/>
      <c r="AG60" s="227" t="s">
        <v>296</v>
      </c>
      <c r="AH60" s="552"/>
      <c r="AI60" s="552"/>
      <c r="AJ60" s="552"/>
      <c r="AK60" s="552"/>
      <c r="AL60" s="552"/>
      <c r="AM60" s="43"/>
      <c r="AN60" s="159" t="s">
        <v>91</v>
      </c>
      <c r="AO60" s="160"/>
      <c r="AQ60" s="103" t="str">
        <f>IF(OR(AND(D59="死亡",AC59="有　・　無"),AND(D60="死亡",AC60="有　・　無")),"※『遺族年金の有無』を選択してください。","")</f>
        <v/>
      </c>
    </row>
    <row r="61" spans="1:43" ht="7.5" customHeight="1" thickBot="1" x14ac:dyDescent="0.2">
      <c r="A61" s="6"/>
      <c r="B61" s="56"/>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row>
    <row r="62" spans="1:43" ht="15" customHeight="1" x14ac:dyDescent="0.15">
      <c r="A62" s="6"/>
      <c r="B62" s="266" t="s">
        <v>315</v>
      </c>
      <c r="C62" s="267"/>
      <c r="D62" s="267"/>
      <c r="E62" s="267"/>
      <c r="F62" s="267"/>
      <c r="G62" s="281" t="str">
        <f>IF(E9="","",E9)</f>
        <v/>
      </c>
      <c r="H62" s="280"/>
      <c r="I62" s="280"/>
      <c r="J62" s="280"/>
      <c r="K62" s="280"/>
      <c r="L62" s="278" t="s">
        <v>301</v>
      </c>
      <c r="M62" s="279"/>
      <c r="N62" s="280" t="str">
        <f>IF(L9="","",L9)</f>
        <v/>
      </c>
      <c r="O62" s="280"/>
      <c r="P62" s="280"/>
      <c r="Q62" s="280"/>
      <c r="R62" s="280"/>
      <c r="S62" s="280"/>
      <c r="T62" s="280"/>
      <c r="U62" s="280"/>
      <c r="V62" s="280"/>
      <c r="W62" s="280"/>
      <c r="X62" s="209" t="s">
        <v>306</v>
      </c>
      <c r="Y62" s="284"/>
      <c r="Z62" s="285"/>
      <c r="AA62" s="285"/>
      <c r="AB62" s="285"/>
      <c r="AC62" s="285"/>
      <c r="AD62" s="285"/>
      <c r="AE62" s="285"/>
      <c r="AF62" s="285"/>
      <c r="AG62" s="285"/>
      <c r="AH62" s="285"/>
      <c r="AI62" s="285"/>
      <c r="AJ62" s="32"/>
      <c r="AK62" s="32"/>
      <c r="AL62" s="280" t="str">
        <f>IF(Z9="","",Z9)</f>
        <v/>
      </c>
      <c r="AM62" s="280"/>
      <c r="AN62" s="327" t="s">
        <v>19</v>
      </c>
      <c r="AO62" s="328"/>
    </row>
    <row r="63" spans="1:43" ht="17.25" customHeight="1" x14ac:dyDescent="0.15">
      <c r="A63" s="6"/>
      <c r="B63" s="268"/>
      <c r="C63" s="269"/>
      <c r="D63" s="269"/>
      <c r="E63" s="269"/>
      <c r="F63" s="269"/>
      <c r="G63" s="226" t="str">
        <f>IF(E10="","",E10)</f>
        <v/>
      </c>
      <c r="H63" s="223"/>
      <c r="I63" s="223"/>
      <c r="J63" s="223"/>
      <c r="K63" s="223"/>
      <c r="L63" s="224" t="s">
        <v>20</v>
      </c>
      <c r="M63" s="225"/>
      <c r="N63" s="223" t="str">
        <f>IF(L10="","",L10)</f>
        <v/>
      </c>
      <c r="O63" s="223"/>
      <c r="P63" s="223"/>
      <c r="Q63" s="223"/>
      <c r="R63" s="223"/>
      <c r="S63" s="223"/>
      <c r="T63" s="223"/>
      <c r="U63" s="223"/>
      <c r="V63" s="223"/>
      <c r="W63" s="223"/>
      <c r="X63" s="282" t="s">
        <v>307</v>
      </c>
      <c r="Y63" s="283"/>
      <c r="Z63" s="223" t="str">
        <f>IF(Z10="","",Z10)</f>
        <v/>
      </c>
      <c r="AA63" s="223"/>
      <c r="AB63" s="223"/>
      <c r="AC63" s="223"/>
      <c r="AD63" s="223"/>
      <c r="AE63" s="223"/>
      <c r="AF63" s="223"/>
      <c r="AG63" s="223"/>
      <c r="AH63" s="223"/>
      <c r="AI63" s="286" t="s">
        <v>308</v>
      </c>
      <c r="AJ63" s="287"/>
      <c r="AK63" s="288"/>
      <c r="AL63" s="223" t="str">
        <f>IF(AL10="","",AL10)</f>
        <v/>
      </c>
      <c r="AM63" s="223"/>
      <c r="AN63" s="283" t="s">
        <v>19</v>
      </c>
      <c r="AO63" s="224"/>
    </row>
    <row r="64" spans="1:43" ht="20.25" customHeight="1" x14ac:dyDescent="0.15">
      <c r="A64" s="6"/>
      <c r="B64" s="237" t="s">
        <v>28</v>
      </c>
      <c r="C64" s="238"/>
      <c r="D64" s="238"/>
      <c r="E64" s="238"/>
      <c r="F64" s="239"/>
      <c r="G64" s="234" t="str">
        <f>IF(F7="","",F7)</f>
        <v/>
      </c>
      <c r="H64" s="235"/>
      <c r="I64" s="235"/>
      <c r="J64" s="235"/>
      <c r="K64" s="235"/>
      <c r="L64" s="235"/>
      <c r="M64" s="235"/>
      <c r="N64" s="235"/>
      <c r="O64" s="235"/>
      <c r="P64" s="235"/>
      <c r="Q64" s="235"/>
      <c r="R64" s="235"/>
      <c r="S64" s="235"/>
      <c r="T64" s="235"/>
      <c r="U64" s="236"/>
      <c r="V64" s="322" t="s">
        <v>254</v>
      </c>
      <c r="W64" s="323"/>
      <c r="X64" s="213"/>
      <c r="Y64" s="213"/>
      <c r="Z64" s="213"/>
      <c r="AA64" s="213"/>
      <c r="AB64" s="213"/>
      <c r="AC64" s="213"/>
      <c r="AD64" s="213"/>
      <c r="AE64" s="213"/>
      <c r="AF64" s="213"/>
      <c r="AG64" s="213"/>
      <c r="AH64" s="213"/>
      <c r="AI64" s="213"/>
      <c r="AJ64" s="213"/>
      <c r="AK64" s="213"/>
      <c r="AL64" s="213"/>
      <c r="AM64" s="213"/>
      <c r="AN64" s="213"/>
      <c r="AO64" s="329"/>
      <c r="AQ64" s="103" t="str">
        <f>IF(X64&lt;&gt;"","","※『氏名』が未入力です。")</f>
        <v>※『氏名』が未入力です。</v>
      </c>
    </row>
    <row r="65" spans="1:43" ht="15" customHeight="1" x14ac:dyDescent="0.15">
      <c r="A65" s="6"/>
      <c r="B65" s="259" t="s">
        <v>30</v>
      </c>
      <c r="C65" s="260"/>
      <c r="D65" s="254" t="s">
        <v>222</v>
      </c>
      <c r="E65" s="133" t="s">
        <v>32</v>
      </c>
      <c r="F65" s="324"/>
      <c r="G65" s="324"/>
      <c r="H65" s="324"/>
      <c r="I65" s="324"/>
      <c r="J65" s="324"/>
      <c r="K65" s="92" t="s">
        <v>33</v>
      </c>
      <c r="L65" s="258"/>
      <c r="M65" s="258"/>
      <c r="N65" s="258"/>
      <c r="O65" s="258"/>
      <c r="P65" s="258"/>
      <c r="Q65" s="258"/>
      <c r="R65" s="258"/>
      <c r="S65" s="258"/>
      <c r="T65" s="258"/>
      <c r="U65" s="258"/>
      <c r="V65" s="254" t="s">
        <v>223</v>
      </c>
      <c r="W65" s="133" t="s">
        <v>32</v>
      </c>
      <c r="X65" s="324"/>
      <c r="Y65" s="324"/>
      <c r="Z65" s="324"/>
      <c r="AA65" s="324"/>
      <c r="AB65" s="324"/>
      <c r="AC65" s="324"/>
      <c r="AD65" s="92" t="s">
        <v>33</v>
      </c>
      <c r="AE65" s="258"/>
      <c r="AF65" s="258"/>
      <c r="AG65" s="258"/>
      <c r="AH65" s="258"/>
      <c r="AI65" s="258"/>
      <c r="AJ65" s="258"/>
      <c r="AK65" s="258"/>
      <c r="AL65" s="258"/>
      <c r="AM65" s="258"/>
      <c r="AN65" s="258"/>
      <c r="AO65" s="330"/>
      <c r="AQ65" s="103" t="str">
        <f>IF(AND(F65&lt;&gt;"",OR(L65&lt;&gt;"",E66&lt;&gt;""),F67&lt;&gt;"",J67&lt;&gt;"",N67&lt;&gt;""),"","※本人の『住所』または『電話番号』が未入力です。")</f>
        <v>※本人の『住所』または『電話番号』が未入力です。</v>
      </c>
    </row>
    <row r="66" spans="1:43" ht="15" customHeight="1" x14ac:dyDescent="0.15">
      <c r="A66" s="6"/>
      <c r="B66" s="261"/>
      <c r="C66" s="262"/>
      <c r="D66" s="255"/>
      <c r="E66" s="257"/>
      <c r="F66" s="257"/>
      <c r="G66" s="257"/>
      <c r="H66" s="257"/>
      <c r="I66" s="257"/>
      <c r="J66" s="257"/>
      <c r="K66" s="257"/>
      <c r="L66" s="257"/>
      <c r="M66" s="257"/>
      <c r="N66" s="257"/>
      <c r="O66" s="257"/>
      <c r="P66" s="257"/>
      <c r="Q66" s="257"/>
      <c r="R66" s="257"/>
      <c r="S66" s="257"/>
      <c r="T66" s="257"/>
      <c r="U66" s="257"/>
      <c r="V66" s="255"/>
      <c r="W66" s="257"/>
      <c r="X66" s="257"/>
      <c r="Y66" s="257"/>
      <c r="Z66" s="257"/>
      <c r="AA66" s="257"/>
      <c r="AB66" s="257"/>
      <c r="AC66" s="257"/>
      <c r="AD66" s="257"/>
      <c r="AE66" s="257"/>
      <c r="AF66" s="257"/>
      <c r="AG66" s="257"/>
      <c r="AH66" s="257"/>
      <c r="AI66" s="257"/>
      <c r="AJ66" s="257"/>
      <c r="AK66" s="257"/>
      <c r="AL66" s="257"/>
      <c r="AM66" s="257"/>
      <c r="AN66" s="257"/>
      <c r="AO66" s="325"/>
      <c r="AQ66" s="103" t="str">
        <f>IF(OR(Q71&lt;&gt;"",V71&lt;&gt;"",AA71&lt;&gt;"",AF71&lt;&gt;"",AK71&lt;&gt;""),IF(AND(X65&lt;&gt;"",OR(AE65&lt;&gt;"",W66&lt;&gt;""),X67&lt;&gt;"",AC67&lt;&gt;"",AG67&lt;&gt;""),"","※家族の『住所』または『電話番号』が未記入です。"),"")</f>
        <v/>
      </c>
    </row>
    <row r="67" spans="1:43" ht="15" customHeight="1" thickBot="1" x14ac:dyDescent="0.2">
      <c r="A67" s="6"/>
      <c r="B67" s="263"/>
      <c r="C67" s="264"/>
      <c r="D67" s="256"/>
      <c r="E67" s="57" t="s">
        <v>34</v>
      </c>
      <c r="F67" s="253"/>
      <c r="G67" s="253"/>
      <c r="H67" s="253"/>
      <c r="I67" s="58" t="s">
        <v>35</v>
      </c>
      <c r="J67" s="253"/>
      <c r="K67" s="253"/>
      <c r="L67" s="253"/>
      <c r="M67" s="58" t="s">
        <v>36</v>
      </c>
      <c r="N67" s="253"/>
      <c r="O67" s="253"/>
      <c r="P67" s="253"/>
      <c r="Q67" s="253"/>
      <c r="R67" s="253"/>
      <c r="S67" s="253"/>
      <c r="T67" s="253"/>
      <c r="U67" s="253"/>
      <c r="V67" s="256"/>
      <c r="W67" s="57" t="s">
        <v>34</v>
      </c>
      <c r="X67" s="253"/>
      <c r="Y67" s="253"/>
      <c r="Z67" s="253"/>
      <c r="AA67" s="253"/>
      <c r="AB67" s="58" t="s">
        <v>35</v>
      </c>
      <c r="AC67" s="253"/>
      <c r="AD67" s="253"/>
      <c r="AE67" s="253"/>
      <c r="AF67" s="58" t="s">
        <v>36</v>
      </c>
      <c r="AG67" s="253"/>
      <c r="AH67" s="253"/>
      <c r="AI67" s="253"/>
      <c r="AJ67" s="253"/>
      <c r="AK67" s="253"/>
      <c r="AL67" s="253"/>
      <c r="AM67" s="253"/>
      <c r="AN67" s="253"/>
      <c r="AO67" s="326"/>
    </row>
    <row r="68" spans="1:43" ht="12" customHeight="1" thickBot="1" x14ac:dyDescent="0.2">
      <c r="A68" s="6"/>
      <c r="B68" s="59" t="s">
        <v>260</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1:43" ht="12" customHeight="1" x14ac:dyDescent="0.15">
      <c r="A69" s="6"/>
      <c r="B69" s="214" t="s">
        <v>256</v>
      </c>
      <c r="C69" s="246"/>
      <c r="D69" s="247"/>
      <c r="E69" s="247"/>
      <c r="F69" s="247"/>
      <c r="G69" s="247"/>
      <c r="H69" s="247"/>
      <c r="I69" s="247"/>
      <c r="J69" s="247"/>
      <c r="K69" s="248"/>
      <c r="L69" s="550"/>
      <c r="M69" s="550"/>
      <c r="N69" s="550"/>
      <c r="O69" s="550"/>
      <c r="P69" s="550"/>
      <c r="Q69" s="550" t="s">
        <v>261</v>
      </c>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1"/>
    </row>
    <row r="70" spans="1:43" s="102" customFormat="1" ht="12" customHeight="1" x14ac:dyDescent="0.15">
      <c r="A70" s="101"/>
      <c r="B70" s="215"/>
      <c r="C70" s="249" t="s">
        <v>37</v>
      </c>
      <c r="D70" s="250"/>
      <c r="E70" s="250"/>
      <c r="F70" s="250"/>
      <c r="G70" s="250"/>
      <c r="H70" s="250"/>
      <c r="I70" s="250"/>
      <c r="J70" s="250"/>
      <c r="K70" s="251"/>
      <c r="L70" s="391" t="s">
        <v>31</v>
      </c>
      <c r="M70" s="391"/>
      <c r="N70" s="391"/>
      <c r="O70" s="391"/>
      <c r="P70" s="391"/>
      <c r="Q70" s="391" t="s">
        <v>262</v>
      </c>
      <c r="R70" s="391"/>
      <c r="S70" s="391"/>
      <c r="T70" s="391"/>
      <c r="U70" s="391"/>
      <c r="V70" s="391" t="s">
        <v>263</v>
      </c>
      <c r="W70" s="391"/>
      <c r="X70" s="391"/>
      <c r="Y70" s="391"/>
      <c r="Z70" s="391"/>
      <c r="AA70" s="219"/>
      <c r="AB70" s="219"/>
      <c r="AC70" s="219"/>
      <c r="AD70" s="219"/>
      <c r="AE70" s="219"/>
      <c r="AF70" s="219"/>
      <c r="AG70" s="219"/>
      <c r="AH70" s="219"/>
      <c r="AI70" s="219"/>
      <c r="AJ70" s="219"/>
      <c r="AK70" s="219"/>
      <c r="AL70" s="219"/>
      <c r="AM70" s="219"/>
      <c r="AN70" s="219"/>
      <c r="AO70" s="221"/>
      <c r="AQ70" s="103"/>
    </row>
    <row r="71" spans="1:43" ht="15.75" customHeight="1" x14ac:dyDescent="0.15">
      <c r="A71" s="6"/>
      <c r="B71" s="215"/>
      <c r="C71" s="252" t="s">
        <v>50</v>
      </c>
      <c r="D71" s="238"/>
      <c r="E71" s="238"/>
      <c r="F71" s="238"/>
      <c r="G71" s="238"/>
      <c r="H71" s="238"/>
      <c r="I71" s="238"/>
      <c r="J71" s="238"/>
      <c r="K71" s="239"/>
      <c r="L71" s="232"/>
      <c r="M71" s="232"/>
      <c r="N71" s="232"/>
      <c r="O71" s="232"/>
      <c r="P71" s="232"/>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21"/>
    </row>
    <row r="72" spans="1:43" ht="15.75" customHeight="1" x14ac:dyDescent="0.15">
      <c r="A72" s="6"/>
      <c r="B72" s="215"/>
      <c r="C72" s="252" t="s">
        <v>51</v>
      </c>
      <c r="D72" s="238"/>
      <c r="E72" s="238"/>
      <c r="F72" s="238"/>
      <c r="G72" s="238"/>
      <c r="H72" s="238"/>
      <c r="I72" s="238"/>
      <c r="J72" s="238"/>
      <c r="K72" s="23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219"/>
      <c r="AL72" s="219"/>
      <c r="AM72" s="219"/>
      <c r="AN72" s="219"/>
      <c r="AO72" s="221"/>
      <c r="AQ72" s="103" t="str">
        <f>IF(OR(L72="",AND(Q71&lt;&gt;"",Q72=""),AND(V71&lt;&gt;"",V72=""),AND(AA71&lt;&gt;"",AA72=""),AND(AF71&lt;&gt;"",AF72=""),AND(AK71&lt;&gt;"",AK72="")),"※『年齢』が未入力です。","")</f>
        <v>※『年齢』が未入力です。</v>
      </c>
    </row>
    <row r="73" spans="1:43" ht="15.75" customHeight="1" x14ac:dyDescent="0.15">
      <c r="A73" s="6"/>
      <c r="B73" s="215"/>
      <c r="C73" s="252" t="s">
        <v>52</v>
      </c>
      <c r="D73" s="238"/>
      <c r="E73" s="238"/>
      <c r="F73" s="238"/>
      <c r="G73" s="238"/>
      <c r="H73" s="238"/>
      <c r="I73" s="238"/>
      <c r="J73" s="238"/>
      <c r="K73" s="23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21"/>
      <c r="AQ73" s="103" t="str">
        <f>IF(OR(L73="",AND(Q71&lt;&gt;"",Q73=""),AND(V71&lt;&gt;"",V73=""),AND(AA71&lt;&gt;"",AA73=""),AND(AF71&lt;&gt;"",AF73=""),AND(AK71&lt;&gt;"",AK73="")),"※『職業』が未入力です。","")</f>
        <v>※『職業』が未入力です。</v>
      </c>
    </row>
    <row r="74" spans="1:43" ht="15.75" customHeight="1" x14ac:dyDescent="0.15">
      <c r="A74" s="6"/>
      <c r="B74" s="215"/>
      <c r="C74" s="240" t="s">
        <v>303</v>
      </c>
      <c r="D74" s="241"/>
      <c r="E74" s="241"/>
      <c r="F74" s="241"/>
      <c r="G74" s="241"/>
      <c r="H74" s="241"/>
      <c r="I74" s="241"/>
      <c r="J74" s="241"/>
      <c r="K74" s="242"/>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537"/>
      <c r="AQ74" s="103" t="str">
        <f>IF(OR(AND(AND(L73&lt;&gt;"無",L73&lt;&gt;"学生"),L74=""),AND(Q71&lt;&gt;"",AND(Q73&lt;&gt;"無職",Q73&lt;&gt;"専業主婦"),Q74=""),AND(V71&lt;&gt;"",AND(V73&lt;&gt;"無職",V73&lt;&gt;"専業主婦"),V74=""),AND(AA71&lt;&gt;"",AND(AA73&lt;&gt;"無職",AA73&lt;&gt;"専業主婦"),AA74=""),AND(AF71&lt;&gt;"",AND(AF73&lt;&gt;"無職",AF73&lt;&gt;"専業主婦"),AF74=""),AND(AK71&lt;&gt;"",AND(AK73&lt;&gt;"無職",AK73&lt;&gt;"専業主婦"),AK74="")),"※『勤務先』が未入力です。","")</f>
        <v>※『勤務先』が未入力です。</v>
      </c>
    </row>
    <row r="75" spans="1:43" ht="12.75" customHeight="1" x14ac:dyDescent="0.15">
      <c r="A75" s="6"/>
      <c r="B75" s="215"/>
      <c r="C75" s="243" t="s">
        <v>302</v>
      </c>
      <c r="D75" s="244"/>
      <c r="E75" s="244"/>
      <c r="F75" s="244"/>
      <c r="G75" s="244"/>
      <c r="H75" s="244"/>
      <c r="I75" s="244"/>
      <c r="J75" s="244"/>
      <c r="K75" s="245"/>
      <c r="L75" s="217"/>
      <c r="M75" s="218"/>
      <c r="N75" s="218"/>
      <c r="O75" s="216" t="s">
        <v>201</v>
      </c>
      <c r="P75" s="216"/>
      <c r="Q75" s="217"/>
      <c r="R75" s="218"/>
      <c r="S75" s="218"/>
      <c r="T75" s="216" t="s">
        <v>201</v>
      </c>
      <c r="U75" s="216"/>
      <c r="V75" s="217"/>
      <c r="W75" s="218"/>
      <c r="X75" s="218"/>
      <c r="Y75" s="216" t="s">
        <v>201</v>
      </c>
      <c r="Z75" s="216"/>
      <c r="AA75" s="217"/>
      <c r="AB75" s="218"/>
      <c r="AC75" s="218"/>
      <c r="AD75" s="216" t="s">
        <v>201</v>
      </c>
      <c r="AE75" s="216"/>
      <c r="AF75" s="217"/>
      <c r="AG75" s="218"/>
      <c r="AH75" s="218"/>
      <c r="AI75" s="216" t="s">
        <v>201</v>
      </c>
      <c r="AJ75" s="216"/>
      <c r="AK75" s="217"/>
      <c r="AL75" s="218"/>
      <c r="AM75" s="218"/>
      <c r="AN75" s="216" t="s">
        <v>201</v>
      </c>
      <c r="AO75" s="222"/>
      <c r="AQ75" s="103" t="str">
        <f>IF(OR(AND(L74&lt;&gt;"",L75=""),AND(Q74&lt;&gt;"",Q75=""),AND(V74&lt;&gt;"",V75=""),AND(AA74&lt;&gt;"",AA75=""),AND(AF74&lt;&gt;"",AF75=""),AND(AK74&lt;&gt;"",AK75="")),"※『勤続年数』が未入力です。","")</f>
        <v/>
      </c>
    </row>
    <row r="76" spans="1:43" ht="8.25" customHeight="1" x14ac:dyDescent="0.15">
      <c r="A76" s="6"/>
      <c r="B76" s="215"/>
      <c r="C76" s="229"/>
      <c r="D76" s="230"/>
      <c r="E76" s="230"/>
      <c r="F76" s="230"/>
      <c r="G76" s="230"/>
      <c r="H76" s="230"/>
      <c r="I76" s="230"/>
      <c r="J76" s="230"/>
      <c r="K76" s="231"/>
      <c r="L76" s="233" t="s">
        <v>53</v>
      </c>
      <c r="M76" s="233"/>
      <c r="N76" s="233"/>
      <c r="O76" s="233"/>
      <c r="P76" s="233"/>
      <c r="Q76" s="233" t="s">
        <v>53</v>
      </c>
      <c r="R76" s="233"/>
      <c r="S76" s="233"/>
      <c r="T76" s="233"/>
      <c r="U76" s="233"/>
      <c r="V76" s="233" t="s">
        <v>53</v>
      </c>
      <c r="W76" s="233"/>
      <c r="X76" s="233"/>
      <c r="Y76" s="233"/>
      <c r="Z76" s="233"/>
      <c r="AA76" s="233" t="s">
        <v>53</v>
      </c>
      <c r="AB76" s="233"/>
      <c r="AC76" s="233"/>
      <c r="AD76" s="233"/>
      <c r="AE76" s="233"/>
      <c r="AF76" s="233" t="s">
        <v>53</v>
      </c>
      <c r="AG76" s="233"/>
      <c r="AH76" s="233"/>
      <c r="AI76" s="233"/>
      <c r="AJ76" s="233"/>
      <c r="AK76" s="233" t="s">
        <v>53</v>
      </c>
      <c r="AL76" s="233"/>
      <c r="AM76" s="233"/>
      <c r="AN76" s="233"/>
      <c r="AO76" s="536"/>
    </row>
    <row r="77" spans="1:43" ht="16.5" customHeight="1" x14ac:dyDescent="0.15">
      <c r="A77" s="6"/>
      <c r="B77" s="215"/>
      <c r="C77" s="475" t="s">
        <v>39</v>
      </c>
      <c r="D77" s="462" t="s">
        <v>40</v>
      </c>
      <c r="E77" s="463"/>
      <c r="F77" s="463"/>
      <c r="G77" s="463"/>
      <c r="H77" s="463"/>
      <c r="I77" s="463"/>
      <c r="J77" s="463"/>
      <c r="K77" s="464"/>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1"/>
      <c r="AL77" s="461"/>
      <c r="AM77" s="461"/>
      <c r="AN77" s="461"/>
      <c r="AO77" s="535"/>
    </row>
    <row r="78" spans="1:43" ht="16.5" customHeight="1" x14ac:dyDescent="0.15">
      <c r="A78" s="6"/>
      <c r="B78" s="215"/>
      <c r="C78" s="476"/>
      <c r="D78" s="187" t="s">
        <v>41</v>
      </c>
      <c r="E78" s="188"/>
      <c r="F78" s="188"/>
      <c r="G78" s="188"/>
      <c r="H78" s="188"/>
      <c r="I78" s="188"/>
      <c r="J78" s="188"/>
      <c r="K78" s="189"/>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1"/>
    </row>
    <row r="79" spans="1:43" ht="16.5" customHeight="1" x14ac:dyDescent="0.15">
      <c r="A79" s="6"/>
      <c r="B79" s="215"/>
      <c r="C79" s="476"/>
      <c r="D79" s="187" t="s">
        <v>42</v>
      </c>
      <c r="E79" s="188"/>
      <c r="F79" s="188"/>
      <c r="G79" s="188"/>
      <c r="H79" s="188"/>
      <c r="I79" s="188"/>
      <c r="J79" s="188"/>
      <c r="K79" s="189"/>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1"/>
    </row>
    <row r="80" spans="1:43" ht="16.5" customHeight="1" x14ac:dyDescent="0.15">
      <c r="A80" s="6"/>
      <c r="B80" s="215"/>
      <c r="C80" s="476"/>
      <c r="D80" s="187" t="s">
        <v>43</v>
      </c>
      <c r="E80" s="188"/>
      <c r="F80" s="188"/>
      <c r="G80" s="188"/>
      <c r="H80" s="188"/>
      <c r="I80" s="188"/>
      <c r="J80" s="188"/>
      <c r="K80" s="189"/>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1"/>
    </row>
    <row r="81" spans="1:43" ht="16.5" customHeight="1" x14ac:dyDescent="0.15">
      <c r="A81" s="6"/>
      <c r="B81" s="215"/>
      <c r="C81" s="476"/>
      <c r="D81" s="467" t="s">
        <v>237</v>
      </c>
      <c r="E81" s="468"/>
      <c r="F81" s="468"/>
      <c r="G81" s="468"/>
      <c r="H81" s="468"/>
      <c r="I81" s="468"/>
      <c r="J81" s="468"/>
      <c r="K81" s="469"/>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1"/>
    </row>
    <row r="82" spans="1:43" ht="16.5" customHeight="1" thickBot="1" x14ac:dyDescent="0.2">
      <c r="A82" s="6"/>
      <c r="B82" s="215"/>
      <c r="C82" s="476"/>
      <c r="D82" s="470" t="s">
        <v>44</v>
      </c>
      <c r="E82" s="471"/>
      <c r="F82" s="472"/>
      <c r="G82" s="190"/>
      <c r="H82" s="190"/>
      <c r="I82" s="190"/>
      <c r="J82" s="473"/>
      <c r="K82" s="84" t="s">
        <v>33</v>
      </c>
      <c r="L82" s="466"/>
      <c r="M82" s="466"/>
      <c r="N82" s="466"/>
      <c r="O82" s="466"/>
      <c r="P82" s="466"/>
      <c r="Q82" s="466"/>
      <c r="R82" s="466"/>
      <c r="S82" s="466"/>
      <c r="T82" s="466"/>
      <c r="U82" s="466"/>
      <c r="V82" s="466"/>
      <c r="W82" s="466"/>
      <c r="X82" s="466"/>
      <c r="Y82" s="466"/>
      <c r="Z82" s="466"/>
      <c r="AA82" s="466"/>
      <c r="AB82" s="466"/>
      <c r="AC82" s="466"/>
      <c r="AD82" s="466"/>
      <c r="AE82" s="466"/>
      <c r="AF82" s="466"/>
      <c r="AG82" s="466"/>
      <c r="AH82" s="466"/>
      <c r="AI82" s="466"/>
      <c r="AJ82" s="466"/>
      <c r="AK82" s="466"/>
      <c r="AL82" s="466"/>
      <c r="AM82" s="466"/>
      <c r="AN82" s="466"/>
      <c r="AO82" s="474"/>
    </row>
    <row r="83" spans="1:43" ht="16.5" customHeight="1" thickTop="1" thickBot="1" x14ac:dyDescent="0.2">
      <c r="A83" s="6"/>
      <c r="B83" s="215"/>
      <c r="C83" s="479" t="s">
        <v>250</v>
      </c>
      <c r="D83" s="480"/>
      <c r="E83" s="480"/>
      <c r="F83" s="480"/>
      <c r="G83" s="480"/>
      <c r="H83" s="480"/>
      <c r="I83" s="480"/>
      <c r="J83" s="480"/>
      <c r="K83" s="481"/>
      <c r="L83" s="465" t="str">
        <f>IF(OR(L77&lt;&gt;"",L78&lt;&gt;"",L79&lt;&gt;"",L80&lt;&gt;"",L81&lt;&gt;"",L82&lt;&gt;""),SUM(L77:P82),"")</f>
        <v/>
      </c>
      <c r="M83" s="465"/>
      <c r="N83" s="465"/>
      <c r="O83" s="465"/>
      <c r="P83" s="465"/>
      <c r="Q83" s="465" t="str">
        <f>IF(Q71&lt;&gt;"",SUM(Q77:U82),"")</f>
        <v/>
      </c>
      <c r="R83" s="465"/>
      <c r="S83" s="465"/>
      <c r="T83" s="465"/>
      <c r="U83" s="465"/>
      <c r="V83" s="465" t="str">
        <f t="shared" ref="V83" si="0">IF(V71&lt;&gt;"",SUM(V77:Z82),"")</f>
        <v/>
      </c>
      <c r="W83" s="465"/>
      <c r="X83" s="465"/>
      <c r="Y83" s="465"/>
      <c r="Z83" s="465"/>
      <c r="AA83" s="465" t="str">
        <f t="shared" ref="AA83" si="1">IF(AA71&lt;&gt;"",SUM(AA77:AE82),"")</f>
        <v/>
      </c>
      <c r="AB83" s="465"/>
      <c r="AC83" s="465"/>
      <c r="AD83" s="465"/>
      <c r="AE83" s="465"/>
      <c r="AF83" s="465" t="str">
        <f t="shared" ref="AF83" si="2">IF(AF71&lt;&gt;"",SUM(AF77:AJ82),"")</f>
        <v/>
      </c>
      <c r="AG83" s="465"/>
      <c r="AH83" s="465"/>
      <c r="AI83" s="465"/>
      <c r="AJ83" s="465"/>
      <c r="AK83" s="465" t="str">
        <f t="shared" ref="AK83" si="3">IF(AK71&lt;&gt;"",SUM(AK77:AO82),"")</f>
        <v/>
      </c>
      <c r="AL83" s="465"/>
      <c r="AM83" s="465"/>
      <c r="AN83" s="465"/>
      <c r="AO83" s="465"/>
    </row>
    <row r="84" spans="1:43" ht="16.5" customHeight="1" thickTop="1" x14ac:dyDescent="0.15">
      <c r="A84" s="6"/>
      <c r="B84" s="215"/>
      <c r="C84" s="181" t="s">
        <v>46</v>
      </c>
      <c r="D84" s="477" t="s">
        <v>193</v>
      </c>
      <c r="E84" s="300"/>
      <c r="F84" s="300"/>
      <c r="G84" s="300"/>
      <c r="H84" s="300"/>
      <c r="I84" s="300"/>
      <c r="J84" s="300"/>
      <c r="K84" s="478"/>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5"/>
    </row>
    <row r="85" spans="1:43" ht="16.5" customHeight="1" x14ac:dyDescent="0.15">
      <c r="A85" s="6"/>
      <c r="B85" s="215"/>
      <c r="C85" s="182"/>
      <c r="D85" s="187" t="s">
        <v>47</v>
      </c>
      <c r="E85" s="188"/>
      <c r="F85" s="188"/>
      <c r="G85" s="188"/>
      <c r="H85" s="188"/>
      <c r="I85" s="188"/>
      <c r="J85" s="188"/>
      <c r="K85" s="189"/>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1"/>
    </row>
    <row r="86" spans="1:43" ht="16.5" customHeight="1" x14ac:dyDescent="0.15">
      <c r="A86" s="6"/>
      <c r="B86" s="215"/>
      <c r="C86" s="182"/>
      <c r="D86" s="187" t="s">
        <v>48</v>
      </c>
      <c r="E86" s="188"/>
      <c r="F86" s="188"/>
      <c r="G86" s="188"/>
      <c r="H86" s="188"/>
      <c r="I86" s="188"/>
      <c r="J86" s="188"/>
      <c r="K86" s="189"/>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1"/>
    </row>
    <row r="87" spans="1:43" ht="16.5" customHeight="1" x14ac:dyDescent="0.15">
      <c r="A87" s="6"/>
      <c r="B87" s="215"/>
      <c r="C87" s="182"/>
      <c r="D87" s="187" t="s">
        <v>44</v>
      </c>
      <c r="E87" s="188"/>
      <c r="F87" s="472"/>
      <c r="G87" s="190"/>
      <c r="H87" s="190"/>
      <c r="I87" s="190"/>
      <c r="J87" s="473"/>
      <c r="K87" s="86" t="s">
        <v>33</v>
      </c>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1"/>
    </row>
    <row r="88" spans="1:43" ht="16.5" customHeight="1" x14ac:dyDescent="0.15">
      <c r="A88" s="6"/>
      <c r="B88" s="215"/>
      <c r="C88" s="182"/>
      <c r="D88" s="184" t="s">
        <v>49</v>
      </c>
      <c r="E88" s="187" t="s">
        <v>194</v>
      </c>
      <c r="F88" s="188"/>
      <c r="G88" s="188"/>
      <c r="H88" s="188"/>
      <c r="I88" s="188"/>
      <c r="J88" s="188"/>
      <c r="K88" s="189"/>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1"/>
    </row>
    <row r="89" spans="1:43" ht="16.5" customHeight="1" x14ac:dyDescent="0.15">
      <c r="A89" s="6"/>
      <c r="B89" s="215"/>
      <c r="C89" s="182"/>
      <c r="D89" s="185"/>
      <c r="E89" s="187" t="s">
        <v>195</v>
      </c>
      <c r="F89" s="188"/>
      <c r="G89" s="188"/>
      <c r="H89" s="188"/>
      <c r="I89" s="188"/>
      <c r="J89" s="188"/>
      <c r="K89" s="189"/>
      <c r="L89" s="466"/>
      <c r="M89" s="466"/>
      <c r="N89" s="466"/>
      <c r="O89" s="466"/>
      <c r="P89" s="466"/>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1"/>
    </row>
    <row r="90" spans="1:43" ht="16.5" customHeight="1" thickBot="1" x14ac:dyDescent="0.2">
      <c r="A90" s="6"/>
      <c r="B90" s="215"/>
      <c r="C90" s="183"/>
      <c r="D90" s="186"/>
      <c r="E90" s="187" t="s">
        <v>252</v>
      </c>
      <c r="F90" s="188"/>
      <c r="G90" s="188"/>
      <c r="H90" s="188"/>
      <c r="I90" s="188"/>
      <c r="J90" s="188"/>
      <c r="K90" s="189"/>
      <c r="L90" s="466"/>
      <c r="M90" s="466"/>
      <c r="N90" s="466"/>
      <c r="O90" s="466"/>
      <c r="P90" s="466"/>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91"/>
    </row>
    <row r="91" spans="1:43" ht="17.25" customHeight="1" thickTop="1" thickBot="1" x14ac:dyDescent="0.2">
      <c r="A91" s="6"/>
      <c r="B91" s="215"/>
      <c r="C91" s="479" t="s">
        <v>251</v>
      </c>
      <c r="D91" s="480"/>
      <c r="E91" s="480"/>
      <c r="F91" s="480"/>
      <c r="G91" s="480"/>
      <c r="H91" s="480"/>
      <c r="I91" s="480"/>
      <c r="J91" s="480"/>
      <c r="K91" s="481"/>
      <c r="L91" s="192" t="str">
        <f>IF(OR(L84&lt;&gt;"",L85&lt;&gt;"",L86&lt;&gt;"",L87&lt;&gt;"",L88&lt;&gt;"",L89&lt;&gt;""),SUM(L84:P89),"")</f>
        <v/>
      </c>
      <c r="M91" s="192"/>
      <c r="N91" s="192"/>
      <c r="O91" s="192"/>
      <c r="P91" s="192"/>
      <c r="Q91" s="192" t="str">
        <f>IF(Q71&lt;&gt;"",SUM(Q84:U89),"")</f>
        <v/>
      </c>
      <c r="R91" s="192"/>
      <c r="S91" s="192"/>
      <c r="T91" s="192"/>
      <c r="U91" s="192"/>
      <c r="V91" s="192" t="str">
        <f>IF(V71&lt;&gt;"",SUM(V84:Z89),"")</f>
        <v/>
      </c>
      <c r="W91" s="192"/>
      <c r="X91" s="192"/>
      <c r="Y91" s="192"/>
      <c r="Z91" s="192"/>
      <c r="AA91" s="192" t="str">
        <f>IF(AA71&lt;&gt;"",SUM(AA84:AE89),"")</f>
        <v/>
      </c>
      <c r="AB91" s="192"/>
      <c r="AC91" s="193"/>
      <c r="AD91" s="193"/>
      <c r="AE91" s="193"/>
      <c r="AF91" s="193" t="str">
        <f>IF(AF71&lt;&gt;"",SUM(AF84:AJ89),"")</f>
        <v/>
      </c>
      <c r="AG91" s="193"/>
      <c r="AH91" s="193"/>
      <c r="AI91" s="193"/>
      <c r="AJ91" s="193"/>
      <c r="AK91" s="193" t="str">
        <f>IF(AK71&lt;&gt;"",SUM(AK84:AO89),"")</f>
        <v/>
      </c>
      <c r="AL91" s="193"/>
      <c r="AM91" s="193"/>
      <c r="AN91" s="193"/>
      <c r="AO91" s="193"/>
    </row>
    <row r="92" spans="1:43" ht="10.5" customHeight="1" thickTop="1" thickBot="1" x14ac:dyDescent="0.2">
      <c r="A92" s="6"/>
      <c r="B92" s="496" t="s">
        <v>215</v>
      </c>
      <c r="C92" s="161" t="s">
        <v>62</v>
      </c>
      <c r="D92" s="162"/>
      <c r="E92" s="162"/>
      <c r="F92" s="162"/>
      <c r="G92" s="161" t="s">
        <v>292</v>
      </c>
      <c r="H92" s="162"/>
      <c r="I92" s="162"/>
      <c r="J92" s="502" t="s">
        <v>291</v>
      </c>
      <c r="K92" s="502"/>
      <c r="L92" s="502"/>
      <c r="M92" s="502"/>
      <c r="N92" s="502"/>
      <c r="O92" s="502"/>
      <c r="P92" s="502"/>
      <c r="Q92" s="503"/>
      <c r="R92" s="169" t="s">
        <v>316</v>
      </c>
      <c r="S92" s="170"/>
      <c r="T92" s="170"/>
      <c r="U92" s="170"/>
      <c r="V92" s="170"/>
      <c r="W92" s="170"/>
      <c r="X92" s="165" t="s">
        <v>293</v>
      </c>
      <c r="Y92" s="165"/>
      <c r="Z92" s="165"/>
      <c r="AA92" s="165"/>
      <c r="AB92" s="166"/>
      <c r="AC92" s="173" t="s">
        <v>317</v>
      </c>
      <c r="AD92" s="173"/>
      <c r="AE92" s="173"/>
      <c r="AF92" s="173"/>
      <c r="AG92" s="174"/>
      <c r="AH92" s="177" t="s">
        <v>83</v>
      </c>
      <c r="AI92" s="178"/>
      <c r="AJ92" s="178"/>
      <c r="AK92" s="178"/>
      <c r="AL92" s="178"/>
      <c r="AM92" s="178"/>
      <c r="AN92" s="178"/>
      <c r="AO92" s="178"/>
      <c r="AQ92" s="116" t="str">
        <f>IF(G92="自宅　　　　　自宅外","※『通学区分』の「自宅」または「自宅外」を選択してください。","")</f>
        <v/>
      </c>
    </row>
    <row r="93" spans="1:43" ht="10.5" customHeight="1" thickBot="1" x14ac:dyDescent="0.2">
      <c r="A93" s="6"/>
      <c r="B93" s="497"/>
      <c r="C93" s="163"/>
      <c r="D93" s="164"/>
      <c r="E93" s="164"/>
      <c r="F93" s="164"/>
      <c r="G93" s="163"/>
      <c r="H93" s="164"/>
      <c r="I93" s="164"/>
      <c r="J93" s="504"/>
      <c r="K93" s="504"/>
      <c r="L93" s="504"/>
      <c r="M93" s="504"/>
      <c r="N93" s="504"/>
      <c r="O93" s="504"/>
      <c r="P93" s="504"/>
      <c r="Q93" s="505"/>
      <c r="R93" s="171"/>
      <c r="S93" s="172"/>
      <c r="T93" s="172"/>
      <c r="U93" s="172"/>
      <c r="V93" s="172"/>
      <c r="W93" s="172"/>
      <c r="X93" s="167"/>
      <c r="Y93" s="167"/>
      <c r="Z93" s="167"/>
      <c r="AA93" s="167"/>
      <c r="AB93" s="168"/>
      <c r="AC93" s="175"/>
      <c r="AD93" s="175"/>
      <c r="AE93" s="175"/>
      <c r="AF93" s="175"/>
      <c r="AG93" s="176"/>
      <c r="AH93" s="179"/>
      <c r="AI93" s="180"/>
      <c r="AJ93" s="180"/>
      <c r="AK93" s="180"/>
      <c r="AL93" s="180"/>
      <c r="AM93" s="180"/>
      <c r="AN93" s="180"/>
      <c r="AO93" s="180"/>
      <c r="AQ93" s="103" t="str">
        <f>IF(J92="東京キャンパス　　　　　　　　　　　　　　筑波キャンパス","※「東京キャンパス」または「筑波キャンパス」を選択してください。","")</f>
        <v>※「東京キャンパス」または「筑波キャンパス」を選択してください。</v>
      </c>
    </row>
    <row r="94" spans="1:43" ht="8.25" customHeight="1" thickBot="1" x14ac:dyDescent="0.2">
      <c r="A94" s="6"/>
      <c r="B94" s="497"/>
      <c r="C94" s="422" t="s">
        <v>318</v>
      </c>
      <c r="D94" s="423"/>
      <c r="E94" s="423"/>
      <c r="F94" s="423"/>
      <c r="G94" s="424"/>
      <c r="H94" s="499" t="s">
        <v>198</v>
      </c>
      <c r="I94" s="500"/>
      <c r="J94" s="500"/>
      <c r="K94" s="500"/>
      <c r="L94" s="500"/>
      <c r="M94" s="500"/>
      <c r="N94" s="500"/>
      <c r="O94" s="500"/>
      <c r="P94" s="500"/>
      <c r="Q94" s="500"/>
      <c r="R94" s="501"/>
      <c r="S94" s="519" t="s">
        <v>199</v>
      </c>
      <c r="T94" s="500"/>
      <c r="U94" s="500"/>
      <c r="V94" s="500"/>
      <c r="W94" s="500"/>
      <c r="X94" s="500"/>
      <c r="Y94" s="500"/>
      <c r="Z94" s="500"/>
      <c r="AA94" s="500"/>
      <c r="AB94" s="520"/>
      <c r="AC94" s="513" t="s">
        <v>319</v>
      </c>
      <c r="AD94" s="514"/>
      <c r="AE94" s="514"/>
      <c r="AF94" s="514"/>
      <c r="AG94" s="515"/>
      <c r="AH94" s="527" t="s">
        <v>83</v>
      </c>
      <c r="AI94" s="180"/>
      <c r="AJ94" s="180"/>
      <c r="AK94" s="180"/>
      <c r="AL94" s="180"/>
      <c r="AM94" s="180"/>
      <c r="AN94" s="180"/>
      <c r="AO94" s="180"/>
      <c r="AQ94" s="103" t="str">
        <f>IF(AND(X92="有　・　無",H95="（全免・半免・1/3免除・1/4免除不許可・未申請）",M95="（全免・半免・1/3免除・1/4免除・不許可・未申請）"),"※『入学料免除申請の有無（2020年度）』を選択してください。","")</f>
        <v/>
      </c>
    </row>
    <row r="95" spans="1:43" ht="19.5" customHeight="1" thickBot="1" x14ac:dyDescent="0.2">
      <c r="A95" s="6"/>
      <c r="B95" s="498"/>
      <c r="C95" s="425"/>
      <c r="D95" s="426"/>
      <c r="E95" s="426"/>
      <c r="F95" s="426"/>
      <c r="G95" s="427"/>
      <c r="H95" s="525" t="s">
        <v>299</v>
      </c>
      <c r="I95" s="522"/>
      <c r="J95" s="522"/>
      <c r="K95" s="522"/>
      <c r="L95" s="522"/>
      <c r="M95" s="526"/>
      <c r="N95" s="526"/>
      <c r="O95" s="526"/>
      <c r="P95" s="526"/>
      <c r="Q95" s="526"/>
      <c r="R95" s="526"/>
      <c r="S95" s="521" t="s">
        <v>299</v>
      </c>
      <c r="T95" s="522"/>
      <c r="U95" s="522"/>
      <c r="V95" s="522"/>
      <c r="W95" s="522"/>
      <c r="X95" s="522"/>
      <c r="Y95" s="523"/>
      <c r="Z95" s="523"/>
      <c r="AA95" s="523"/>
      <c r="AB95" s="524"/>
      <c r="AC95" s="516"/>
      <c r="AD95" s="517"/>
      <c r="AE95" s="517"/>
      <c r="AF95" s="517"/>
      <c r="AG95" s="518"/>
      <c r="AH95" s="527"/>
      <c r="AI95" s="180"/>
      <c r="AJ95" s="180"/>
      <c r="AK95" s="180"/>
      <c r="AL95" s="180"/>
      <c r="AM95" s="180"/>
      <c r="AN95" s="180"/>
      <c r="AO95" s="180"/>
      <c r="AQ95" s="103" t="str">
        <f>IF(AND(X92="有　・　無　　　　　　　　　　　　　　・内部進学により不徴収"),"※『入学料免除申請の有無（2023年度）』を選択してください。","")</f>
        <v>※『入学料免除申請の有無（2023年度）』を選択してください。</v>
      </c>
    </row>
    <row r="96" spans="1:43" ht="3.75" customHeight="1" thickBot="1" x14ac:dyDescent="0.2">
      <c r="A96" s="6"/>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row>
    <row r="97" spans="1:43" ht="7.5" customHeight="1" x14ac:dyDescent="0.15">
      <c r="A97" s="6"/>
      <c r="B97" s="208" t="s">
        <v>205</v>
      </c>
      <c r="C97" s="209"/>
      <c r="D97" s="209"/>
      <c r="E97" s="209"/>
      <c r="F97" s="209"/>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511" t="s">
        <v>255</v>
      </c>
      <c r="AH97" s="512"/>
      <c r="AI97" s="512"/>
      <c r="AJ97" s="512"/>
      <c r="AK97" s="512"/>
      <c r="AL97" s="512"/>
      <c r="AM97" s="512"/>
      <c r="AN97" s="512"/>
      <c r="AO97" s="512"/>
    </row>
    <row r="98" spans="1:43" ht="15.75" customHeight="1" x14ac:dyDescent="0.15">
      <c r="A98" s="6"/>
      <c r="B98" s="210"/>
      <c r="C98" s="211"/>
      <c r="D98" s="211"/>
      <c r="E98" s="211"/>
      <c r="F98" s="211"/>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508"/>
      <c r="AH98" s="509"/>
      <c r="AI98" s="509"/>
      <c r="AJ98" s="509"/>
      <c r="AK98" s="509"/>
      <c r="AL98" s="509"/>
      <c r="AM98" s="510"/>
      <c r="AN98" s="506" t="s">
        <v>56</v>
      </c>
      <c r="AO98" s="507"/>
      <c r="AQ98" s="103" t="str">
        <f>IF(AND(G97&lt;&gt;"",AG98=0),"※『受給（見込）額』が未入力です。","")</f>
        <v/>
      </c>
    </row>
    <row r="99" spans="1:43" ht="8.25" customHeight="1" x14ac:dyDescent="0.15">
      <c r="A99" s="6"/>
      <c r="B99" s="386" t="s">
        <v>259</v>
      </c>
      <c r="C99" s="391" t="s">
        <v>63</v>
      </c>
      <c r="D99" s="391"/>
      <c r="E99" s="391" t="s">
        <v>29</v>
      </c>
      <c r="F99" s="391"/>
      <c r="G99" s="391"/>
      <c r="H99" s="391"/>
      <c r="I99" s="391"/>
      <c r="J99" s="391" t="s">
        <v>38</v>
      </c>
      <c r="K99" s="391"/>
      <c r="L99" s="392" t="s">
        <v>92</v>
      </c>
      <c r="M99" s="392"/>
      <c r="N99" s="391" t="s">
        <v>64</v>
      </c>
      <c r="O99" s="391"/>
      <c r="P99" s="391"/>
      <c r="Q99" s="391"/>
      <c r="R99" s="391"/>
      <c r="S99" s="391"/>
      <c r="T99" s="391"/>
      <c r="U99" s="391"/>
      <c r="V99" s="391"/>
      <c r="W99" s="391"/>
      <c r="X99" s="391"/>
      <c r="Y99" s="391"/>
      <c r="Z99" s="391"/>
      <c r="AA99" s="391"/>
      <c r="AB99" s="391"/>
      <c r="AC99" s="391" t="s">
        <v>62</v>
      </c>
      <c r="AD99" s="391"/>
      <c r="AE99" s="391"/>
      <c r="AF99" s="532" t="s">
        <v>320</v>
      </c>
      <c r="AG99" s="532"/>
      <c r="AH99" s="532"/>
      <c r="AI99" s="532"/>
      <c r="AJ99" s="532"/>
      <c r="AK99" s="532"/>
      <c r="AL99" s="532"/>
      <c r="AM99" s="532"/>
      <c r="AN99" s="532"/>
      <c r="AO99" s="533"/>
    </row>
    <row r="100" spans="1:43" ht="8.25" customHeight="1" x14ac:dyDescent="0.15">
      <c r="A100" s="6"/>
      <c r="B100" s="386"/>
      <c r="C100" s="391"/>
      <c r="D100" s="391"/>
      <c r="E100" s="391"/>
      <c r="F100" s="391"/>
      <c r="G100" s="391"/>
      <c r="H100" s="391"/>
      <c r="I100" s="391"/>
      <c r="J100" s="391"/>
      <c r="K100" s="391"/>
      <c r="L100" s="392"/>
      <c r="M100" s="392"/>
      <c r="N100" s="391"/>
      <c r="O100" s="391"/>
      <c r="P100" s="391"/>
      <c r="Q100" s="391"/>
      <c r="R100" s="391"/>
      <c r="S100" s="391"/>
      <c r="T100" s="391"/>
      <c r="U100" s="391"/>
      <c r="V100" s="391"/>
      <c r="W100" s="391"/>
      <c r="X100" s="391"/>
      <c r="Y100" s="391"/>
      <c r="Z100" s="391"/>
      <c r="AA100" s="391"/>
      <c r="AB100" s="391"/>
      <c r="AC100" s="391"/>
      <c r="AD100" s="391"/>
      <c r="AE100" s="391"/>
      <c r="AF100" s="494" t="s">
        <v>59</v>
      </c>
      <c r="AG100" s="494"/>
      <c r="AH100" s="494"/>
      <c r="AI100" s="494"/>
      <c r="AJ100" s="494"/>
      <c r="AK100" s="494"/>
      <c r="AL100" s="495"/>
      <c r="AM100" s="395" t="s">
        <v>57</v>
      </c>
      <c r="AN100" s="396"/>
      <c r="AO100" s="397"/>
      <c r="AQ100" s="534" t="str">
        <f>IF(OR(AND(E102&lt;&gt;"",C102=""),AND(E104&lt;&gt;"",C104=""),AND(E106&lt;&gt;"",C106=""),AND(E108&lt;&gt;"",C108="")),"※就学者の『続柄』が未入力です。","")</f>
        <v/>
      </c>
    </row>
    <row r="101" spans="1:43" ht="8.25" customHeight="1" x14ac:dyDescent="0.15">
      <c r="A101" s="6"/>
      <c r="B101" s="386"/>
      <c r="C101" s="391"/>
      <c r="D101" s="391"/>
      <c r="E101" s="391"/>
      <c r="F101" s="391"/>
      <c r="G101" s="391"/>
      <c r="H101" s="391"/>
      <c r="I101" s="391"/>
      <c r="J101" s="391"/>
      <c r="K101" s="391"/>
      <c r="L101" s="392"/>
      <c r="M101" s="392"/>
      <c r="N101" s="391"/>
      <c r="O101" s="391"/>
      <c r="P101" s="391"/>
      <c r="Q101" s="391"/>
      <c r="R101" s="391"/>
      <c r="S101" s="391"/>
      <c r="T101" s="391"/>
      <c r="U101" s="391"/>
      <c r="V101" s="391"/>
      <c r="W101" s="391"/>
      <c r="X101" s="391"/>
      <c r="Y101" s="391"/>
      <c r="Z101" s="391"/>
      <c r="AA101" s="391"/>
      <c r="AB101" s="391"/>
      <c r="AC101" s="391"/>
      <c r="AD101" s="391"/>
      <c r="AE101" s="391"/>
      <c r="AF101" s="399" t="s">
        <v>61</v>
      </c>
      <c r="AG101" s="399"/>
      <c r="AH101" s="531"/>
      <c r="AI101" s="491" t="s">
        <v>60</v>
      </c>
      <c r="AJ101" s="492"/>
      <c r="AK101" s="492"/>
      <c r="AL101" s="493"/>
      <c r="AM101" s="398" t="s">
        <v>58</v>
      </c>
      <c r="AN101" s="399"/>
      <c r="AO101" s="400"/>
      <c r="AQ101" s="534"/>
    </row>
    <row r="102" spans="1:43" ht="12" customHeight="1" x14ac:dyDescent="0.15">
      <c r="A102" s="6"/>
      <c r="B102" s="386"/>
      <c r="C102" s="388"/>
      <c r="D102" s="388"/>
      <c r="E102" s="388"/>
      <c r="F102" s="388"/>
      <c r="G102" s="388"/>
      <c r="H102" s="388"/>
      <c r="I102" s="388"/>
      <c r="J102" s="388"/>
      <c r="K102" s="388"/>
      <c r="L102" s="389" t="s">
        <v>206</v>
      </c>
      <c r="M102" s="389"/>
      <c r="N102" s="420" t="s">
        <v>67</v>
      </c>
      <c r="O102" s="420"/>
      <c r="P102" s="420"/>
      <c r="Q102" s="420"/>
      <c r="R102" s="420"/>
      <c r="S102" s="420"/>
      <c r="T102" s="420"/>
      <c r="U102" s="420"/>
      <c r="V102" s="420"/>
      <c r="W102" s="420"/>
      <c r="X102" s="420"/>
      <c r="Y102" s="420"/>
      <c r="Z102" s="420"/>
      <c r="AA102" s="420"/>
      <c r="AB102" s="420"/>
      <c r="AC102" s="390" t="s">
        <v>207</v>
      </c>
      <c r="AD102" s="390"/>
      <c r="AE102" s="390"/>
      <c r="AF102" s="390" t="s">
        <v>208</v>
      </c>
      <c r="AG102" s="390"/>
      <c r="AH102" s="390"/>
      <c r="AI102" s="390" t="s">
        <v>208</v>
      </c>
      <c r="AJ102" s="390"/>
      <c r="AK102" s="390"/>
      <c r="AL102" s="390"/>
      <c r="AM102" s="365"/>
      <c r="AN102" s="367"/>
      <c r="AO102" s="401"/>
      <c r="AQ102" s="103" t="str">
        <f>IF(OR(AND(E102&lt;&gt;"",J102=""),AND(E104&lt;&gt;"",J104=""),AND(E106&lt;&gt;"",J106=""),AND(E108&lt;&gt;"",J108="")),"※就学者の『年齢』が未入力です。","")</f>
        <v/>
      </c>
    </row>
    <row r="103" spans="1:43" ht="12.75" customHeight="1" x14ac:dyDescent="0.15">
      <c r="A103" s="6"/>
      <c r="B103" s="386"/>
      <c r="C103" s="388"/>
      <c r="D103" s="388"/>
      <c r="E103" s="388"/>
      <c r="F103" s="388"/>
      <c r="G103" s="388"/>
      <c r="H103" s="388"/>
      <c r="I103" s="388"/>
      <c r="J103" s="388"/>
      <c r="K103" s="388"/>
      <c r="L103" s="389"/>
      <c r="M103" s="389"/>
      <c r="N103" s="393" t="s">
        <v>65</v>
      </c>
      <c r="O103" s="394"/>
      <c r="P103" s="489"/>
      <c r="Q103" s="489"/>
      <c r="R103" s="490"/>
      <c r="S103" s="490"/>
      <c r="T103" s="490"/>
      <c r="U103" s="357"/>
      <c r="V103" s="132" t="s">
        <v>265</v>
      </c>
      <c r="W103" s="109"/>
      <c r="X103" s="529" t="s">
        <v>197</v>
      </c>
      <c r="Y103" s="530"/>
      <c r="Z103" s="549"/>
      <c r="AA103" s="549"/>
      <c r="AB103" s="60" t="s">
        <v>66</v>
      </c>
      <c r="AC103" s="390"/>
      <c r="AD103" s="390"/>
      <c r="AE103" s="390"/>
      <c r="AF103" s="390"/>
      <c r="AG103" s="390"/>
      <c r="AH103" s="390"/>
      <c r="AI103" s="390"/>
      <c r="AJ103" s="390"/>
      <c r="AK103" s="390"/>
      <c r="AL103" s="390"/>
      <c r="AM103" s="365"/>
      <c r="AN103" s="367"/>
      <c r="AO103" s="401"/>
      <c r="AQ103" s="103" t="str">
        <f>IF(OR(AND(E102&lt;&gt;"",L102="国立　　　公立　　　私立"),AND(E104&lt;&gt;"",L104="国立　　　公立　　　私立"),AND(E106&lt;&gt;"",L106="国立　　　公立　　　私立"),AND(E108&lt;&gt;"",L108="国立　　　公立　　　私立")),"※『設置区分』を選択してください。","")</f>
        <v/>
      </c>
    </row>
    <row r="104" spans="1:43" ht="12" customHeight="1" x14ac:dyDescent="0.15">
      <c r="A104" s="6"/>
      <c r="B104" s="386"/>
      <c r="C104" s="388"/>
      <c r="D104" s="388"/>
      <c r="E104" s="388"/>
      <c r="F104" s="388"/>
      <c r="G104" s="388"/>
      <c r="H104" s="388"/>
      <c r="I104" s="388"/>
      <c r="J104" s="388"/>
      <c r="K104" s="388"/>
      <c r="L104" s="389" t="s">
        <v>206</v>
      </c>
      <c r="M104" s="389"/>
      <c r="N104" s="420" t="s">
        <v>67</v>
      </c>
      <c r="O104" s="420"/>
      <c r="P104" s="420"/>
      <c r="Q104" s="420"/>
      <c r="R104" s="420"/>
      <c r="S104" s="420"/>
      <c r="T104" s="420"/>
      <c r="U104" s="420"/>
      <c r="V104" s="420"/>
      <c r="W104" s="420"/>
      <c r="X104" s="420"/>
      <c r="Y104" s="420"/>
      <c r="Z104" s="420"/>
      <c r="AA104" s="420"/>
      <c r="AB104" s="420"/>
      <c r="AC104" s="390" t="s">
        <v>207</v>
      </c>
      <c r="AD104" s="390"/>
      <c r="AE104" s="390"/>
      <c r="AF104" s="390" t="s">
        <v>208</v>
      </c>
      <c r="AG104" s="390"/>
      <c r="AH104" s="390"/>
      <c r="AI104" s="380" t="s">
        <v>208</v>
      </c>
      <c r="AJ104" s="381"/>
      <c r="AK104" s="381"/>
      <c r="AL104" s="382"/>
      <c r="AM104" s="365"/>
      <c r="AN104" s="367"/>
      <c r="AO104" s="401"/>
      <c r="AQ104" s="103" t="str">
        <f>IF(OR(AND(E102&lt;&gt;"",N102="小学校　中学校　高校　大学　高専　専修学校（高等課程）　専修学校（専門課程）"),AND(E104&lt;&gt;"",N104="小学校　中学校　高校　大学　高専　専修学校（高等課程）　専修学校（専門課程）"),AND(E106&lt;&gt;"",N106="小学校　中学校　高校　大学　高専　専修学校（高等課程）　専修学校（専門課程）"),AND(E108&lt;&gt;"",N108="小学校　中学校　高校　大学　高専　専修学校（高等課程）　専修学校（専門課程）")),"※『学校区分』を選択してください。","")</f>
        <v/>
      </c>
    </row>
    <row r="105" spans="1:43" ht="12.75" customHeight="1" x14ac:dyDescent="0.15">
      <c r="A105" s="6"/>
      <c r="B105" s="386"/>
      <c r="C105" s="388"/>
      <c r="D105" s="388"/>
      <c r="E105" s="388"/>
      <c r="F105" s="388"/>
      <c r="G105" s="388"/>
      <c r="H105" s="388"/>
      <c r="I105" s="388"/>
      <c r="J105" s="388"/>
      <c r="K105" s="388"/>
      <c r="L105" s="389"/>
      <c r="M105" s="389"/>
      <c r="N105" s="393" t="s">
        <v>65</v>
      </c>
      <c r="O105" s="394"/>
      <c r="P105" s="489"/>
      <c r="Q105" s="489"/>
      <c r="R105" s="490"/>
      <c r="S105" s="490"/>
      <c r="T105" s="490"/>
      <c r="U105" s="357"/>
      <c r="V105" s="132" t="s">
        <v>265</v>
      </c>
      <c r="W105" s="109"/>
      <c r="X105" s="529" t="s">
        <v>197</v>
      </c>
      <c r="Y105" s="530"/>
      <c r="Z105" s="549"/>
      <c r="AA105" s="549"/>
      <c r="AB105" s="60" t="s">
        <v>66</v>
      </c>
      <c r="AC105" s="390"/>
      <c r="AD105" s="390"/>
      <c r="AE105" s="390"/>
      <c r="AF105" s="390"/>
      <c r="AG105" s="390"/>
      <c r="AH105" s="390"/>
      <c r="AI105" s="458"/>
      <c r="AJ105" s="459"/>
      <c r="AK105" s="459"/>
      <c r="AL105" s="460"/>
      <c r="AM105" s="365"/>
      <c r="AN105" s="367"/>
      <c r="AO105" s="401"/>
      <c r="AQ105" s="103" t="str">
        <f>IF(OR(AND(E102&lt;&gt;"",P103=""),AND(E104&lt;&gt;"",P105=""),AND(E106&lt;&gt;"",P107=""),AND(E108&lt;&gt;"",P109="")),"※『学校名』が未入力です。","")</f>
        <v/>
      </c>
    </row>
    <row r="106" spans="1:43" ht="12" customHeight="1" x14ac:dyDescent="0.15">
      <c r="A106" s="6"/>
      <c r="B106" s="386"/>
      <c r="C106" s="388"/>
      <c r="D106" s="388"/>
      <c r="E106" s="388"/>
      <c r="F106" s="388"/>
      <c r="G106" s="388"/>
      <c r="H106" s="388"/>
      <c r="I106" s="388"/>
      <c r="J106" s="388"/>
      <c r="K106" s="388"/>
      <c r="L106" s="389" t="s">
        <v>206</v>
      </c>
      <c r="M106" s="389"/>
      <c r="N106" s="420" t="s">
        <v>67</v>
      </c>
      <c r="O106" s="420"/>
      <c r="P106" s="420"/>
      <c r="Q106" s="420"/>
      <c r="R106" s="420"/>
      <c r="S106" s="420"/>
      <c r="T106" s="420"/>
      <c r="U106" s="420"/>
      <c r="V106" s="420"/>
      <c r="W106" s="420"/>
      <c r="X106" s="420"/>
      <c r="Y106" s="420"/>
      <c r="Z106" s="420"/>
      <c r="AA106" s="420"/>
      <c r="AB106" s="420"/>
      <c r="AC106" s="390" t="s">
        <v>207</v>
      </c>
      <c r="AD106" s="390"/>
      <c r="AE106" s="390"/>
      <c r="AF106" s="390" t="s">
        <v>208</v>
      </c>
      <c r="AG106" s="390"/>
      <c r="AH106" s="390"/>
      <c r="AI106" s="380" t="s">
        <v>208</v>
      </c>
      <c r="AJ106" s="381"/>
      <c r="AK106" s="381"/>
      <c r="AL106" s="382"/>
      <c r="AM106" s="365"/>
      <c r="AN106" s="367"/>
      <c r="AO106" s="401"/>
      <c r="AQ106" s="103" t="str">
        <f>IF(OR(AND(E102&lt;&gt;"",W103=""),AND(E104&lt;&gt;"",W105=""),AND(E106&lt;&gt;"",W107=""),AND(E108&lt;&gt;"",W109="")),"※『入学年度』が未入力です。","")</f>
        <v/>
      </c>
    </row>
    <row r="107" spans="1:43" ht="12.75" customHeight="1" x14ac:dyDescent="0.15">
      <c r="A107" s="6"/>
      <c r="B107" s="386"/>
      <c r="C107" s="388"/>
      <c r="D107" s="388"/>
      <c r="E107" s="388"/>
      <c r="F107" s="388"/>
      <c r="G107" s="388"/>
      <c r="H107" s="388"/>
      <c r="I107" s="388"/>
      <c r="J107" s="388"/>
      <c r="K107" s="388"/>
      <c r="L107" s="389"/>
      <c r="M107" s="389"/>
      <c r="N107" s="393" t="s">
        <v>65</v>
      </c>
      <c r="O107" s="394"/>
      <c r="P107" s="489"/>
      <c r="Q107" s="489"/>
      <c r="R107" s="490"/>
      <c r="S107" s="490"/>
      <c r="T107" s="490"/>
      <c r="U107" s="357"/>
      <c r="V107" s="132" t="s">
        <v>265</v>
      </c>
      <c r="W107" s="109"/>
      <c r="X107" s="529" t="s">
        <v>197</v>
      </c>
      <c r="Y107" s="530"/>
      <c r="Z107" s="549"/>
      <c r="AA107" s="549"/>
      <c r="AB107" s="60" t="s">
        <v>66</v>
      </c>
      <c r="AC107" s="390"/>
      <c r="AD107" s="390"/>
      <c r="AE107" s="390"/>
      <c r="AF107" s="390"/>
      <c r="AG107" s="390"/>
      <c r="AH107" s="390"/>
      <c r="AI107" s="458"/>
      <c r="AJ107" s="459"/>
      <c r="AK107" s="459"/>
      <c r="AL107" s="460"/>
      <c r="AM107" s="365"/>
      <c r="AN107" s="367"/>
      <c r="AO107" s="401"/>
      <c r="AQ107" s="103" t="str">
        <f>IF(OR(AND(E102&lt;&gt;"",Z103=""),AND(E104&lt;&gt;"",Z105=""),AND(E106&lt;&gt;"",Z107=""),AND(E108&lt;&gt;"",Z109="")),"※『学年』が未入力です。","")</f>
        <v/>
      </c>
    </row>
    <row r="108" spans="1:43" ht="12" customHeight="1" x14ac:dyDescent="0.15">
      <c r="A108" s="6"/>
      <c r="B108" s="386"/>
      <c r="C108" s="388"/>
      <c r="D108" s="388"/>
      <c r="E108" s="388"/>
      <c r="F108" s="388"/>
      <c r="G108" s="388"/>
      <c r="H108" s="388"/>
      <c r="I108" s="388"/>
      <c r="J108" s="388"/>
      <c r="K108" s="388"/>
      <c r="L108" s="389" t="s">
        <v>206</v>
      </c>
      <c r="M108" s="389"/>
      <c r="N108" s="420" t="s">
        <v>67</v>
      </c>
      <c r="O108" s="420"/>
      <c r="P108" s="420"/>
      <c r="Q108" s="420"/>
      <c r="R108" s="420"/>
      <c r="S108" s="420"/>
      <c r="T108" s="420"/>
      <c r="U108" s="420"/>
      <c r="V108" s="420"/>
      <c r="W108" s="420"/>
      <c r="X108" s="420"/>
      <c r="Y108" s="420"/>
      <c r="Z108" s="420"/>
      <c r="AA108" s="420"/>
      <c r="AB108" s="420"/>
      <c r="AC108" s="390" t="s">
        <v>207</v>
      </c>
      <c r="AD108" s="390"/>
      <c r="AE108" s="390"/>
      <c r="AF108" s="390" t="s">
        <v>208</v>
      </c>
      <c r="AG108" s="390"/>
      <c r="AH108" s="390"/>
      <c r="AI108" s="380" t="s">
        <v>208</v>
      </c>
      <c r="AJ108" s="381"/>
      <c r="AK108" s="381"/>
      <c r="AL108" s="382"/>
      <c r="AM108" s="365"/>
      <c r="AN108" s="367"/>
      <c r="AO108" s="401"/>
      <c r="AQ108" s="103" t="str">
        <f>IF(OR(AND(E102&lt;&gt;"",AC102="自宅　　　　　　　自宅外"),AND(E104&lt;&gt;"",AC104="自宅　　　　　　　自宅外"),AND(E106&lt;&gt;"",AC106="自宅　　　　　　　自宅外"),AND(E108&lt;&gt;"",AC108="自宅　　　　　　　自宅外")),"※『通学区分』の「自宅」または「自宅外」を選択してください。","")</f>
        <v/>
      </c>
    </row>
    <row r="109" spans="1:43" ht="12.75" customHeight="1" thickBot="1" x14ac:dyDescent="0.2">
      <c r="A109" s="6"/>
      <c r="B109" s="387"/>
      <c r="C109" s="388"/>
      <c r="D109" s="388"/>
      <c r="E109" s="388"/>
      <c r="F109" s="388"/>
      <c r="G109" s="388"/>
      <c r="H109" s="388"/>
      <c r="I109" s="388"/>
      <c r="J109" s="388"/>
      <c r="K109" s="388"/>
      <c r="L109" s="389"/>
      <c r="M109" s="389"/>
      <c r="N109" s="342" t="s">
        <v>65</v>
      </c>
      <c r="O109" s="343"/>
      <c r="P109" s="345"/>
      <c r="Q109" s="345"/>
      <c r="R109" s="346"/>
      <c r="S109" s="346"/>
      <c r="T109" s="346"/>
      <c r="U109" s="347"/>
      <c r="V109" s="132" t="s">
        <v>265</v>
      </c>
      <c r="W109" s="108"/>
      <c r="X109" s="348" t="s">
        <v>197</v>
      </c>
      <c r="Y109" s="349"/>
      <c r="Z109" s="549"/>
      <c r="AA109" s="549"/>
      <c r="AB109" s="61" t="s">
        <v>66</v>
      </c>
      <c r="AC109" s="390"/>
      <c r="AD109" s="390"/>
      <c r="AE109" s="390"/>
      <c r="AF109" s="390"/>
      <c r="AG109" s="390"/>
      <c r="AH109" s="390"/>
      <c r="AI109" s="383"/>
      <c r="AJ109" s="384"/>
      <c r="AK109" s="384"/>
      <c r="AL109" s="385"/>
      <c r="AM109" s="366"/>
      <c r="AN109" s="368"/>
      <c r="AO109" s="528"/>
      <c r="AQ109" s="103" t="str">
        <f>IF(OR(AND(E102&lt;&gt;"",OR(N102="大学",N102="高専"),L102="国立",OR(AF102="無・全免・　　　　半免・一部",AI102="無・全免・　　　　半免・一部")),AND(E104&lt;&gt;"",OR(N104="大学",N104="高専"),L104="国立",OR(AF104="無・全免・　　　　半免・一部",AI104="無・全免・　　　　半免・一部")),AND(E106&lt;&gt;"",OR(N106="大学",N106="高専"),L106="国立",OR(AF106="無・全免・　　　　半免・一部",AI106="無・全免・　　　　半免・一部")),AND(E108&lt;&gt;"",OR(N108="大学",N108="高専"),L108="国立",OR(AF108="無・全免・　　　　半免・一部",AI108="無・全免・　　　　半免・一部"))),"※2020年度の『授業料免除状況』を選択してください。",IF(OR(AND(AF102&lt;&gt;"無・全免・　　　　半免・一部",AI102&lt;&gt;"無・全免・　　　　半免・一部",OR(AF102&lt;&gt;"無",AI102&lt;&gt;"無"),AO102=""),AND(AF104&lt;&gt;"無・全免・　　　　半免・一部",AI104&lt;&gt;"無・全免・　　　　半免・一部",OR(AF104&lt;&gt;"無",AI104&lt;&gt;"無"),AO104=""),AND(AF106&lt;&gt;"無・全免・　　　　半免・一部",AI106&lt;&gt;"無・全免・　　　　半免・一部",OR(AF106&lt;&gt;"無",AI106&lt;&gt;"無"),AO106=""),AND(AF108&lt;&gt;"無・全免・　　　　半免・一部",AI108&lt;&gt;"無・全免・　　　　半免・一部",OR(AF108&lt;&gt;"無",AI108&lt;&gt;"無"),AO108="")),"※2020年度の『授業料年額』を入力してください",""))</f>
        <v/>
      </c>
    </row>
    <row r="110" spans="1:43" ht="11.25" customHeight="1" thickBot="1" x14ac:dyDescent="0.2">
      <c r="A110" s="6"/>
      <c r="B110" s="484" t="s">
        <v>68</v>
      </c>
      <c r="C110" s="360" t="s">
        <v>216</v>
      </c>
      <c r="D110" s="360"/>
      <c r="E110" s="360"/>
      <c r="F110" s="360"/>
      <c r="G110" s="360"/>
      <c r="H110" s="360"/>
      <c r="I110" s="331" t="s">
        <v>69</v>
      </c>
      <c r="J110" s="332"/>
      <c r="K110" s="488"/>
      <c r="L110" s="488"/>
      <c r="M110" s="488"/>
      <c r="N110" s="73" t="s">
        <v>33</v>
      </c>
      <c r="O110" s="74" t="s">
        <v>72</v>
      </c>
      <c r="P110" s="488" t="s">
        <v>271</v>
      </c>
      <c r="Q110" s="488"/>
      <c r="R110" s="488"/>
      <c r="S110" s="488"/>
      <c r="T110" s="488"/>
      <c r="U110" s="488"/>
      <c r="V110" s="488"/>
      <c r="W110" s="488"/>
      <c r="X110" s="488"/>
      <c r="Y110" s="73"/>
      <c r="Z110" s="332" t="s">
        <v>71</v>
      </c>
      <c r="AA110" s="332"/>
      <c r="AB110" s="332"/>
      <c r="AC110" s="332"/>
      <c r="AD110" s="332"/>
      <c r="AE110" s="487" t="s">
        <v>70</v>
      </c>
      <c r="AF110" s="487"/>
      <c r="AG110" s="487"/>
      <c r="AH110" s="487"/>
      <c r="AI110" s="75"/>
      <c r="AJ110" s="180" t="s">
        <v>73</v>
      </c>
      <c r="AK110" s="180"/>
      <c r="AL110" s="180"/>
      <c r="AM110" s="180"/>
      <c r="AN110" s="180"/>
      <c r="AO110" s="180"/>
      <c r="AQ110" s="103" t="str">
        <f>IF(AND(リスト!E2=TRUE,AND(申請書!K110="",申請書!K111="")),"※障害者の『続柄』を入力してください。","")</f>
        <v/>
      </c>
    </row>
    <row r="111" spans="1:43" ht="11.25" customHeight="1" thickBot="1" x14ac:dyDescent="0.2">
      <c r="A111" s="6"/>
      <c r="B111" s="485"/>
      <c r="C111" s="360"/>
      <c r="D111" s="360"/>
      <c r="E111" s="360"/>
      <c r="F111" s="360"/>
      <c r="G111" s="360"/>
      <c r="H111" s="360"/>
      <c r="I111" s="373" t="s">
        <v>69</v>
      </c>
      <c r="J111" s="334"/>
      <c r="K111" s="333"/>
      <c r="L111" s="333"/>
      <c r="M111" s="333"/>
      <c r="N111" s="76" t="s">
        <v>33</v>
      </c>
      <c r="O111" s="77" t="s">
        <v>72</v>
      </c>
      <c r="P111" s="333" t="s">
        <v>272</v>
      </c>
      <c r="Q111" s="333"/>
      <c r="R111" s="333"/>
      <c r="S111" s="333"/>
      <c r="T111" s="333"/>
      <c r="U111" s="333"/>
      <c r="V111" s="333"/>
      <c r="W111" s="333"/>
      <c r="X111" s="333"/>
      <c r="Y111" s="76"/>
      <c r="Z111" s="334" t="s">
        <v>71</v>
      </c>
      <c r="AA111" s="334"/>
      <c r="AB111" s="334"/>
      <c r="AC111" s="334"/>
      <c r="AD111" s="334"/>
      <c r="AE111" s="344" t="s">
        <v>70</v>
      </c>
      <c r="AF111" s="344"/>
      <c r="AG111" s="344"/>
      <c r="AH111" s="344"/>
      <c r="AI111" s="78"/>
      <c r="AJ111" s="180"/>
      <c r="AK111" s="180"/>
      <c r="AL111" s="180"/>
      <c r="AM111" s="180"/>
      <c r="AN111" s="180"/>
      <c r="AO111" s="180"/>
      <c r="AQ111" s="103" t="str">
        <f>IF(OR(AND(K110&lt;&gt;"",OR(P110="障害者・要介護3以上",AE110="有・無")),AND(K111&lt;&gt;"",OR(P111="障害者・要介護3以上",AE111="有・無"))),"※『障害者』または『要介護3以上』のいずれかを選択し、『障害者年金』の有無を選択してください。","")</f>
        <v/>
      </c>
    </row>
    <row r="112" spans="1:43" ht="11.25" customHeight="1" thickBot="1" x14ac:dyDescent="0.2">
      <c r="A112" s="6"/>
      <c r="B112" s="485"/>
      <c r="C112" s="375" t="s">
        <v>217</v>
      </c>
      <c r="D112" s="375"/>
      <c r="E112" s="375"/>
      <c r="F112" s="375"/>
      <c r="G112" s="375"/>
      <c r="H112" s="375"/>
      <c r="I112" s="350" t="s">
        <v>69</v>
      </c>
      <c r="J112" s="351"/>
      <c r="K112" s="337"/>
      <c r="L112" s="337"/>
      <c r="M112" s="337"/>
      <c r="N112" s="69" t="s">
        <v>33</v>
      </c>
      <c r="O112" s="351" t="s">
        <v>74</v>
      </c>
      <c r="P112" s="351"/>
      <c r="Q112" s="87"/>
      <c r="R112" s="337"/>
      <c r="S112" s="337"/>
      <c r="T112" s="337"/>
      <c r="U112" s="337"/>
      <c r="V112" s="337"/>
      <c r="W112" s="337"/>
      <c r="X112" s="337"/>
      <c r="Y112" s="337"/>
      <c r="Z112" s="337"/>
      <c r="AA112" s="337"/>
      <c r="AB112" s="69" t="s">
        <v>33</v>
      </c>
      <c r="AC112" s="69"/>
      <c r="AD112" s="69"/>
      <c r="AE112" s="69"/>
      <c r="AF112" s="69"/>
      <c r="AG112" s="69"/>
      <c r="AH112" s="69"/>
      <c r="AI112" s="79"/>
      <c r="AJ112" s="180" t="s">
        <v>78</v>
      </c>
      <c r="AK112" s="180"/>
      <c r="AL112" s="180"/>
      <c r="AM112" s="180"/>
      <c r="AN112" s="180"/>
      <c r="AO112" s="180"/>
      <c r="AQ112" s="103" t="str">
        <f>IF(AND(リスト!E3=TRUE,AND(OR(K112="",R112=""),OR(K114="",R114=""))),"※長期療養者の『続柄』及び『氏名』を入力してください。",IF(OR(AND(K112&lt;&gt;"",R112=""),AND(K114&lt;&gt;"",R114="")),"※長期療養者の『氏名』を入力してください。",""))</f>
        <v/>
      </c>
    </row>
    <row r="113" spans="1:45" ht="11.25" customHeight="1" thickBot="1" x14ac:dyDescent="0.2">
      <c r="A113" s="6"/>
      <c r="B113" s="485"/>
      <c r="C113" s="375"/>
      <c r="D113" s="375"/>
      <c r="E113" s="375"/>
      <c r="F113" s="375"/>
      <c r="G113" s="375"/>
      <c r="H113" s="375"/>
      <c r="I113" s="371" t="s">
        <v>75</v>
      </c>
      <c r="J113" s="372"/>
      <c r="K113" s="372"/>
      <c r="L113" s="370"/>
      <c r="M113" s="370"/>
      <c r="N113" s="93" t="s">
        <v>27</v>
      </c>
      <c r="O113" s="370"/>
      <c r="P113" s="370"/>
      <c r="Q113" s="370"/>
      <c r="R113" s="93" t="s">
        <v>76</v>
      </c>
      <c r="S113" s="93"/>
      <c r="T113" s="93"/>
      <c r="U113" s="93"/>
      <c r="V113" s="93" t="s">
        <v>77</v>
      </c>
      <c r="W113" s="93"/>
      <c r="X113" s="93"/>
      <c r="Y113" s="93" t="s">
        <v>45</v>
      </c>
      <c r="Z113" s="369"/>
      <c r="AA113" s="369"/>
      <c r="AB113" s="369"/>
      <c r="AC113" s="369"/>
      <c r="AD113" s="369"/>
      <c r="AE113" s="369"/>
      <c r="AF113" s="93" t="s">
        <v>56</v>
      </c>
      <c r="AG113" s="93"/>
      <c r="AH113" s="93"/>
      <c r="AI113" s="94"/>
      <c r="AJ113" s="180"/>
      <c r="AK113" s="180"/>
      <c r="AL113" s="180"/>
      <c r="AM113" s="180"/>
      <c r="AN113" s="180"/>
      <c r="AO113" s="180"/>
      <c r="AQ113" s="103" t="str">
        <f>IF(OR(AND(K112&lt;&gt;"",OR(L113="",O113="",Z113="")),AND(K114&lt;&gt;"",OR(L115="",O115="",Z115=""))),"※『療養期間』及び『療養費』を入力してください。","")</f>
        <v/>
      </c>
    </row>
    <row r="114" spans="1:45" ht="11.25" customHeight="1" thickBot="1" x14ac:dyDescent="0.2">
      <c r="A114" s="6"/>
      <c r="B114" s="485"/>
      <c r="C114" s="375"/>
      <c r="D114" s="375"/>
      <c r="E114" s="375"/>
      <c r="F114" s="375"/>
      <c r="G114" s="375"/>
      <c r="H114" s="375"/>
      <c r="I114" s="362" t="s">
        <v>69</v>
      </c>
      <c r="J114" s="363"/>
      <c r="K114" s="364"/>
      <c r="L114" s="364"/>
      <c r="M114" s="364"/>
      <c r="N114" s="80" t="s">
        <v>33</v>
      </c>
      <c r="O114" s="363" t="s">
        <v>74</v>
      </c>
      <c r="P114" s="363"/>
      <c r="Q114" s="83"/>
      <c r="R114" s="364"/>
      <c r="S114" s="364"/>
      <c r="T114" s="364"/>
      <c r="U114" s="364"/>
      <c r="V114" s="364"/>
      <c r="W114" s="364"/>
      <c r="X114" s="364"/>
      <c r="Y114" s="364"/>
      <c r="Z114" s="364"/>
      <c r="AA114" s="364"/>
      <c r="AB114" s="80" t="s">
        <v>33</v>
      </c>
      <c r="AC114" s="80"/>
      <c r="AD114" s="80"/>
      <c r="AE114" s="80"/>
      <c r="AF114" s="80"/>
      <c r="AG114" s="80"/>
      <c r="AH114" s="80"/>
      <c r="AI114" s="81"/>
      <c r="AJ114" s="180"/>
      <c r="AK114" s="180"/>
      <c r="AL114" s="180"/>
      <c r="AM114" s="180"/>
      <c r="AN114" s="180"/>
      <c r="AO114" s="180"/>
    </row>
    <row r="115" spans="1:45" ht="11.25" customHeight="1" thickBot="1" x14ac:dyDescent="0.2">
      <c r="A115" s="6"/>
      <c r="B115" s="485"/>
      <c r="C115" s="375"/>
      <c r="D115" s="375"/>
      <c r="E115" s="375"/>
      <c r="F115" s="375"/>
      <c r="G115" s="375"/>
      <c r="H115" s="375"/>
      <c r="I115" s="421" t="s">
        <v>75</v>
      </c>
      <c r="J115" s="419"/>
      <c r="K115" s="419"/>
      <c r="L115" s="340"/>
      <c r="M115" s="340"/>
      <c r="N115" s="71" t="s">
        <v>27</v>
      </c>
      <c r="O115" s="364"/>
      <c r="P115" s="364"/>
      <c r="Q115" s="364"/>
      <c r="R115" s="71" t="s">
        <v>76</v>
      </c>
      <c r="S115" s="71"/>
      <c r="T115" s="71"/>
      <c r="U115" s="71"/>
      <c r="V115" s="71" t="s">
        <v>77</v>
      </c>
      <c r="W115" s="71"/>
      <c r="X115" s="71"/>
      <c r="Y115" s="71" t="s">
        <v>45</v>
      </c>
      <c r="Z115" s="374"/>
      <c r="AA115" s="374"/>
      <c r="AB115" s="374"/>
      <c r="AC115" s="374"/>
      <c r="AD115" s="374"/>
      <c r="AE115" s="374"/>
      <c r="AF115" s="71" t="s">
        <v>56</v>
      </c>
      <c r="AG115" s="71"/>
      <c r="AH115" s="71"/>
      <c r="AI115" s="82"/>
      <c r="AJ115" s="180"/>
      <c r="AK115" s="180"/>
      <c r="AL115" s="180"/>
      <c r="AM115" s="180"/>
      <c r="AN115" s="180"/>
      <c r="AO115" s="180"/>
    </row>
    <row r="116" spans="1:45" ht="11.25" customHeight="1" thickBot="1" x14ac:dyDescent="0.2">
      <c r="A116" s="6"/>
      <c r="B116" s="485"/>
      <c r="C116" s="206" t="s">
        <v>218</v>
      </c>
      <c r="D116" s="206"/>
      <c r="E116" s="206"/>
      <c r="F116" s="206"/>
      <c r="G116" s="206"/>
      <c r="H116" s="206"/>
      <c r="I116" s="361" t="s">
        <v>220</v>
      </c>
      <c r="J116" s="353"/>
      <c r="K116" s="353"/>
      <c r="L116" s="353"/>
      <c r="M116" s="353"/>
      <c r="N116" s="337"/>
      <c r="O116" s="337"/>
      <c r="P116" s="337"/>
      <c r="Q116" s="337"/>
      <c r="R116" s="337"/>
      <c r="S116" s="337"/>
      <c r="T116" s="337"/>
      <c r="U116" s="337"/>
      <c r="V116" s="337"/>
      <c r="W116" s="338"/>
      <c r="X116" s="68" t="s">
        <v>79</v>
      </c>
      <c r="Y116" s="69"/>
      <c r="Z116" s="69"/>
      <c r="AA116" s="69"/>
      <c r="AB116" s="69"/>
      <c r="AC116" s="69"/>
      <c r="AD116" s="69"/>
      <c r="AE116" s="69"/>
      <c r="AF116" s="69"/>
      <c r="AG116" s="69"/>
      <c r="AH116" s="69"/>
      <c r="AI116" s="70"/>
      <c r="AJ116" s="376"/>
      <c r="AK116" s="377"/>
      <c r="AL116" s="289"/>
      <c r="AM116" s="289"/>
      <c r="AN116" s="289"/>
      <c r="AO116" s="291"/>
    </row>
    <row r="117" spans="1:45" ht="11.25" customHeight="1" thickBot="1" x14ac:dyDescent="0.2">
      <c r="A117" s="6"/>
      <c r="B117" s="485"/>
      <c r="C117" s="206"/>
      <c r="D117" s="206"/>
      <c r="E117" s="206"/>
      <c r="F117" s="206"/>
      <c r="G117" s="206"/>
      <c r="H117" s="206"/>
      <c r="I117" s="339"/>
      <c r="J117" s="340"/>
      <c r="K117" s="340"/>
      <c r="L117" s="340"/>
      <c r="M117" s="340"/>
      <c r="N117" s="340"/>
      <c r="O117" s="340"/>
      <c r="P117" s="340"/>
      <c r="Q117" s="340"/>
      <c r="R117" s="340"/>
      <c r="S117" s="340"/>
      <c r="T117" s="340"/>
      <c r="U117" s="340"/>
      <c r="V117" s="340"/>
      <c r="W117" s="341"/>
      <c r="X117" s="130" t="s">
        <v>264</v>
      </c>
      <c r="Y117" s="131"/>
      <c r="Z117" s="340"/>
      <c r="AA117" s="340"/>
      <c r="AB117" s="340"/>
      <c r="AC117" s="71" t="s">
        <v>2</v>
      </c>
      <c r="AD117" s="110"/>
      <c r="AE117" s="419" t="s">
        <v>80</v>
      </c>
      <c r="AF117" s="419"/>
      <c r="AG117" s="110"/>
      <c r="AH117" s="335" t="s">
        <v>81</v>
      </c>
      <c r="AI117" s="336"/>
      <c r="AJ117" s="378"/>
      <c r="AK117" s="379"/>
      <c r="AL117" s="289"/>
      <c r="AM117" s="289"/>
      <c r="AN117" s="289"/>
      <c r="AO117" s="291"/>
      <c r="AQ117" s="103" t="str">
        <f>IF(AND(リスト!E4=TRUE,OR(AND(N116="",I117=""),OR(Z117="",AD117="",AG117=""))),"※主たる家計支持者の『申請時現在の住所』及び『別居の期間』を入力してください。",IF(AND(OR(N116&lt;&gt;"",I117&lt;&gt;""),OR(Z117="",AD117="",AG117="")),"※主たる家計支持者の『別居の期間』を入力してください。",""))</f>
        <v/>
      </c>
    </row>
    <row r="118" spans="1:45" ht="11.25" customHeight="1" thickBot="1" x14ac:dyDescent="0.2">
      <c r="A118" s="6"/>
      <c r="B118" s="485"/>
      <c r="C118" s="206" t="s">
        <v>219</v>
      </c>
      <c r="D118" s="206"/>
      <c r="E118" s="206"/>
      <c r="F118" s="206"/>
      <c r="G118" s="206"/>
      <c r="H118" s="206"/>
      <c r="I118" s="72" t="s">
        <v>82</v>
      </c>
      <c r="J118" s="69"/>
      <c r="K118" s="69"/>
      <c r="L118" s="337"/>
      <c r="M118" s="337"/>
      <c r="N118" s="337"/>
      <c r="O118" s="337"/>
      <c r="P118" s="337"/>
      <c r="Q118" s="337"/>
      <c r="R118" s="337"/>
      <c r="S118" s="337"/>
      <c r="T118" s="337"/>
      <c r="U118" s="337"/>
      <c r="V118" s="337"/>
      <c r="W118" s="337"/>
      <c r="X118" s="352" t="s">
        <v>321</v>
      </c>
      <c r="Y118" s="353"/>
      <c r="Z118" s="353"/>
      <c r="AA118" s="353"/>
      <c r="AB118" s="353"/>
      <c r="AC118" s="353"/>
      <c r="AD118" s="353"/>
      <c r="AE118" s="353"/>
      <c r="AF118" s="353"/>
      <c r="AG118" s="353"/>
      <c r="AH118" s="353"/>
      <c r="AI118" s="354"/>
      <c r="AJ118" s="376"/>
      <c r="AK118" s="377"/>
      <c r="AL118" s="289"/>
      <c r="AM118" s="289"/>
      <c r="AN118" s="289"/>
      <c r="AO118" s="291"/>
      <c r="AQ118" s="103" t="str">
        <f>IF(AND(リスト!E5=TRUE,OR(AND(L118="",I119=""),X119="")),"※『被災内容』及び『被災額』を入力してください。",IF(AND(OR(L118&lt;&gt;"",I119&lt;&gt;""),X119=""),"※『被災額』を入力してください。",""))</f>
        <v/>
      </c>
    </row>
    <row r="119" spans="1:45" ht="11.25" customHeight="1" thickBot="1" x14ac:dyDescent="0.2">
      <c r="A119" s="6"/>
      <c r="B119" s="486"/>
      <c r="C119" s="207"/>
      <c r="D119" s="207"/>
      <c r="E119" s="207"/>
      <c r="F119" s="207"/>
      <c r="G119" s="207"/>
      <c r="H119" s="207"/>
      <c r="I119" s="357"/>
      <c r="J119" s="358"/>
      <c r="K119" s="358"/>
      <c r="L119" s="358"/>
      <c r="M119" s="358"/>
      <c r="N119" s="358"/>
      <c r="O119" s="358"/>
      <c r="P119" s="358"/>
      <c r="Q119" s="359"/>
      <c r="R119" s="359"/>
      <c r="S119" s="359"/>
      <c r="T119" s="359"/>
      <c r="U119" s="359"/>
      <c r="V119" s="359"/>
      <c r="W119" s="359"/>
      <c r="X119" s="355"/>
      <c r="Y119" s="356"/>
      <c r="Z119" s="356"/>
      <c r="AA119" s="356"/>
      <c r="AB119" s="356"/>
      <c r="AC119" s="356"/>
      <c r="AD119" s="356"/>
      <c r="AE119" s="356"/>
      <c r="AF119" s="356"/>
      <c r="AG119" s="50" t="s">
        <v>56</v>
      </c>
      <c r="AH119" s="50"/>
      <c r="AI119" s="62"/>
      <c r="AJ119" s="378"/>
      <c r="AK119" s="379"/>
      <c r="AL119" s="290"/>
      <c r="AM119" s="290"/>
      <c r="AN119" s="290"/>
      <c r="AO119" s="292"/>
    </row>
    <row r="120" spans="1:45" ht="10.5" customHeight="1" x14ac:dyDescent="0.15">
      <c r="A120" s="9"/>
      <c r="B120" s="416" t="s">
        <v>239</v>
      </c>
      <c r="C120" s="134" t="s">
        <v>274</v>
      </c>
      <c r="D120" s="135"/>
      <c r="E120" s="135"/>
      <c r="F120" s="135"/>
      <c r="G120" s="135" t="s">
        <v>86</v>
      </c>
      <c r="H120" s="135"/>
      <c r="I120" s="153" t="s">
        <v>88</v>
      </c>
      <c r="J120" s="153"/>
      <c r="K120" s="153"/>
      <c r="L120" s="153"/>
      <c r="M120" s="153" t="s">
        <v>275</v>
      </c>
      <c r="N120" s="153"/>
      <c r="O120" s="153"/>
      <c r="P120" s="153"/>
      <c r="Q120" s="153"/>
      <c r="R120" s="153" t="s">
        <v>89</v>
      </c>
      <c r="S120" s="153"/>
      <c r="T120" s="153"/>
      <c r="U120" s="135"/>
      <c r="V120" s="136"/>
      <c r="W120" s="137" t="s">
        <v>276</v>
      </c>
      <c r="X120" s="138"/>
      <c r="Y120" s="138"/>
      <c r="Z120" s="138"/>
      <c r="AA120" s="138"/>
      <c r="AB120" s="138"/>
      <c r="AC120" s="138" t="s">
        <v>277</v>
      </c>
      <c r="AD120" s="138"/>
      <c r="AE120" s="138" t="s">
        <v>278</v>
      </c>
      <c r="AF120" s="138" t="s">
        <v>279</v>
      </c>
      <c r="AG120" s="139"/>
      <c r="AH120" s="452" t="s">
        <v>300</v>
      </c>
      <c r="AI120" s="453"/>
      <c r="AJ120" s="453"/>
      <c r="AK120" s="453"/>
      <c r="AL120" s="453"/>
      <c r="AM120" s="453"/>
      <c r="AN120" s="453"/>
      <c r="AO120" s="454"/>
      <c r="AQ120" s="482" t="s">
        <v>305</v>
      </c>
      <c r="AR120" s="483"/>
      <c r="AS120" s="483"/>
    </row>
    <row r="121" spans="1:45" ht="10.5" customHeight="1" x14ac:dyDescent="0.15">
      <c r="A121" s="9"/>
      <c r="B121" s="417"/>
      <c r="C121" s="140"/>
      <c r="D121" s="141"/>
      <c r="E121" s="141"/>
      <c r="F121" s="141"/>
      <c r="G121" s="141" t="s">
        <v>87</v>
      </c>
      <c r="H121" s="141"/>
      <c r="I121" s="141"/>
      <c r="J121" s="141"/>
      <c r="K121" s="141"/>
      <c r="L121" s="141"/>
      <c r="M121" s="141"/>
      <c r="N121" s="141"/>
      <c r="O121" s="141"/>
      <c r="P121" s="141"/>
      <c r="Q121" s="141"/>
      <c r="R121" s="141" t="s">
        <v>90</v>
      </c>
      <c r="S121" s="141"/>
      <c r="T121" s="141"/>
      <c r="U121" s="141"/>
      <c r="V121" s="142"/>
      <c r="W121" s="202" t="s">
        <v>85</v>
      </c>
      <c r="X121" s="203"/>
      <c r="Y121" s="143" t="s">
        <v>280</v>
      </c>
      <c r="Z121" s="143"/>
      <c r="AA121" s="143"/>
      <c r="AB121" s="143"/>
      <c r="AC121" s="143"/>
      <c r="AD121" s="144"/>
      <c r="AE121" s="143"/>
      <c r="AF121" s="143"/>
      <c r="AG121" s="145"/>
      <c r="AH121" s="202"/>
      <c r="AI121" s="456"/>
      <c r="AJ121" s="456"/>
      <c r="AK121" s="456"/>
      <c r="AL121" s="456"/>
      <c r="AM121" s="456"/>
      <c r="AN121" s="456"/>
      <c r="AO121" s="457"/>
      <c r="AQ121" s="483"/>
      <c r="AR121" s="483"/>
      <c r="AS121" s="483"/>
    </row>
    <row r="122" spans="1:45" ht="10.5" customHeight="1" x14ac:dyDescent="0.15">
      <c r="A122" s="9"/>
      <c r="B122" s="417"/>
      <c r="C122" s="140" t="s">
        <v>281</v>
      </c>
      <c r="D122" s="141"/>
      <c r="E122" s="141"/>
      <c r="F122" s="141"/>
      <c r="G122" s="141"/>
      <c r="H122" s="155" t="s">
        <v>73</v>
      </c>
      <c r="I122" s="146"/>
      <c r="J122" s="141" t="s">
        <v>282</v>
      </c>
      <c r="K122" s="141"/>
      <c r="L122" s="141"/>
      <c r="M122" s="141" t="s">
        <v>283</v>
      </c>
      <c r="N122" s="141"/>
      <c r="O122" s="146"/>
      <c r="P122" s="156" t="s">
        <v>284</v>
      </c>
      <c r="Q122" s="156"/>
      <c r="R122" s="156"/>
      <c r="S122" s="156"/>
      <c r="T122" s="156" t="s">
        <v>285</v>
      </c>
      <c r="U122" s="156"/>
      <c r="V122" s="157"/>
      <c r="W122" s="147" t="s">
        <v>286</v>
      </c>
      <c r="X122" s="146"/>
      <c r="Y122" s="144"/>
      <c r="Z122" s="144"/>
      <c r="AA122" s="144"/>
      <c r="AB122" s="144"/>
      <c r="AC122" s="144" t="s">
        <v>287</v>
      </c>
      <c r="AD122" s="141"/>
      <c r="AE122" s="144" t="s">
        <v>278</v>
      </c>
      <c r="AF122" s="144" t="s">
        <v>279</v>
      </c>
      <c r="AG122" s="148"/>
      <c r="AH122" s="202" t="s">
        <v>84</v>
      </c>
      <c r="AI122" s="456"/>
      <c r="AJ122" s="456"/>
      <c r="AK122" s="456"/>
      <c r="AL122" s="456"/>
      <c r="AM122" s="456"/>
      <c r="AN122" s="456"/>
      <c r="AO122" s="457"/>
      <c r="AQ122" s="483"/>
      <c r="AR122" s="483"/>
      <c r="AS122" s="483"/>
    </row>
    <row r="123" spans="1:45" ht="10.5" customHeight="1" thickBot="1" x14ac:dyDescent="0.2">
      <c r="A123" s="9"/>
      <c r="B123" s="418"/>
      <c r="C123" s="198"/>
      <c r="D123" s="199"/>
      <c r="E123" s="199"/>
      <c r="F123" s="199"/>
      <c r="G123" s="199"/>
      <c r="H123" s="199"/>
      <c r="I123" s="201"/>
      <c r="J123" s="149" t="s">
        <v>288</v>
      </c>
      <c r="K123" s="149"/>
      <c r="L123" s="149"/>
      <c r="M123" s="149" t="s">
        <v>289</v>
      </c>
      <c r="N123" s="149"/>
      <c r="O123" s="150"/>
      <c r="P123" s="198"/>
      <c r="Q123" s="199"/>
      <c r="R123" s="199"/>
      <c r="S123" s="199"/>
      <c r="T123" s="199"/>
      <c r="U123" s="199"/>
      <c r="V123" s="200"/>
      <c r="W123" s="204" t="s">
        <v>290</v>
      </c>
      <c r="X123" s="205"/>
      <c r="Y123" s="149"/>
      <c r="Z123" s="151"/>
      <c r="AA123" s="151"/>
      <c r="AB123" s="151"/>
      <c r="AC123" s="151"/>
      <c r="AD123" s="151"/>
      <c r="AE123" s="151"/>
      <c r="AF123" s="151"/>
      <c r="AG123" s="152"/>
      <c r="AH123" s="204"/>
      <c r="AI123" s="205"/>
      <c r="AJ123" s="205"/>
      <c r="AK123" s="205"/>
      <c r="AL123" s="205"/>
      <c r="AM123" s="205"/>
      <c r="AN123" s="205"/>
      <c r="AO123" s="455"/>
      <c r="AQ123" s="483"/>
      <c r="AR123" s="483"/>
      <c r="AS123" s="483"/>
    </row>
    <row r="124" spans="1:45" ht="11.25" customHeight="1" x14ac:dyDescent="0.15">
      <c r="B124" s="99"/>
      <c r="C124" s="547"/>
      <c r="D124" s="548"/>
      <c r="E124" s="97" t="s">
        <v>221</v>
      </c>
      <c r="F124" s="98"/>
      <c r="G124" s="98"/>
      <c r="H124" s="98"/>
      <c r="I124" s="98"/>
      <c r="J124" s="98"/>
      <c r="K124" s="98"/>
      <c r="L124" s="98"/>
      <c r="M124" s="98"/>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row>
  </sheetData>
  <sheetProtection selectLockedCells="1"/>
  <dataConsolidate/>
  <mergeCells count="437">
    <mergeCell ref="AM59:AO59"/>
    <mergeCell ref="O49:AO49"/>
    <mergeCell ref="B28:AO41"/>
    <mergeCell ref="C124:D124"/>
    <mergeCell ref="AJ118:AK119"/>
    <mergeCell ref="Z103:AA103"/>
    <mergeCell ref="Z105:AA105"/>
    <mergeCell ref="Z107:AA107"/>
    <mergeCell ref="Z109:AA109"/>
    <mergeCell ref="L69:P69"/>
    <mergeCell ref="Q69:AO69"/>
    <mergeCell ref="X67:AA67"/>
    <mergeCell ref="R114:AA114"/>
    <mergeCell ref="O113:Q113"/>
    <mergeCell ref="P105:U105"/>
    <mergeCell ref="X105:Y105"/>
    <mergeCell ref="N102:AB102"/>
    <mergeCell ref="N103:O103"/>
    <mergeCell ref="X103:Y103"/>
    <mergeCell ref="AG59:AL59"/>
    <mergeCell ref="AG60:AL60"/>
    <mergeCell ref="D87:E87"/>
    <mergeCell ref="F87:J87"/>
    <mergeCell ref="AA77:AE77"/>
    <mergeCell ref="V77:Z77"/>
    <mergeCell ref="AF77:AJ77"/>
    <mergeCell ref="AK77:AO77"/>
    <mergeCell ref="AA72:AE72"/>
    <mergeCell ref="AA73:AE73"/>
    <mergeCell ref="AA74:AE74"/>
    <mergeCell ref="V83:Z83"/>
    <mergeCell ref="AA82:AE82"/>
    <mergeCell ref="AA76:AE76"/>
    <mergeCell ref="AF76:AJ76"/>
    <mergeCell ref="AK76:AO76"/>
    <mergeCell ref="V73:Z73"/>
    <mergeCell ref="V74:Z74"/>
    <mergeCell ref="V75:X75"/>
    <mergeCell ref="V76:Z76"/>
    <mergeCell ref="AF78:AJ78"/>
    <mergeCell ref="AK78:AO78"/>
    <mergeCell ref="AF79:AJ79"/>
    <mergeCell ref="AK79:AO79"/>
    <mergeCell ref="AF80:AJ80"/>
    <mergeCell ref="AK74:AO74"/>
    <mergeCell ref="AK75:AM75"/>
    <mergeCell ref="AF82:AJ82"/>
    <mergeCell ref="AA79:AE79"/>
    <mergeCell ref="V80:Z80"/>
    <mergeCell ref="AA80:AE80"/>
    <mergeCell ref="AK83:AO83"/>
    <mergeCell ref="AF83:AJ83"/>
    <mergeCell ref="AK80:AO80"/>
    <mergeCell ref="AF81:AJ81"/>
    <mergeCell ref="AK81:AO81"/>
    <mergeCell ref="V78:Z78"/>
    <mergeCell ref="AQ100:AQ101"/>
    <mergeCell ref="AI106:AL107"/>
    <mergeCell ref="AM106:AM107"/>
    <mergeCell ref="AN106:AN107"/>
    <mergeCell ref="AO106:AO107"/>
    <mergeCell ref="AO108:AO109"/>
    <mergeCell ref="P107:U107"/>
    <mergeCell ref="X107:Y107"/>
    <mergeCell ref="AF101:AH101"/>
    <mergeCell ref="E99:I101"/>
    <mergeCell ref="AF99:AO99"/>
    <mergeCell ref="Q87:U87"/>
    <mergeCell ref="V87:Z87"/>
    <mergeCell ref="AA87:AE87"/>
    <mergeCell ref="AF87:AJ87"/>
    <mergeCell ref="AK91:AO91"/>
    <mergeCell ref="AC94:AG95"/>
    <mergeCell ref="S94:AB94"/>
    <mergeCell ref="AA90:AE90"/>
    <mergeCell ref="L85:P85"/>
    <mergeCell ref="S95:AB95"/>
    <mergeCell ref="H95:R95"/>
    <mergeCell ref="AH94:AO95"/>
    <mergeCell ref="AQ120:AS123"/>
    <mergeCell ref="B110:B119"/>
    <mergeCell ref="E89:K89"/>
    <mergeCell ref="AC104:AE105"/>
    <mergeCell ref="N108:AB108"/>
    <mergeCell ref="AE110:AH110"/>
    <mergeCell ref="Z110:AD110"/>
    <mergeCell ref="P110:X110"/>
    <mergeCell ref="K110:M110"/>
    <mergeCell ref="N104:AB104"/>
    <mergeCell ref="N105:O105"/>
    <mergeCell ref="P103:U103"/>
    <mergeCell ref="AC102:AE103"/>
    <mergeCell ref="AF102:AH103"/>
    <mergeCell ref="AI101:AL101"/>
    <mergeCell ref="AF100:AL100"/>
    <mergeCell ref="AO102:AO103"/>
    <mergeCell ref="AK89:AO89"/>
    <mergeCell ref="B92:B95"/>
    <mergeCell ref="H94:R94"/>
    <mergeCell ref="J92:Q93"/>
    <mergeCell ref="AN98:AO98"/>
    <mergeCell ref="AG98:AM98"/>
    <mergeCell ref="AG97:AO97"/>
    <mergeCell ref="C77:C82"/>
    <mergeCell ref="D84:K84"/>
    <mergeCell ref="D85:K85"/>
    <mergeCell ref="D86:K86"/>
    <mergeCell ref="C83:K83"/>
    <mergeCell ref="C91:K91"/>
    <mergeCell ref="AF86:AJ86"/>
    <mergeCell ref="L91:P91"/>
    <mergeCell ref="AA81:AE81"/>
    <mergeCell ref="AA84:AE84"/>
    <mergeCell ref="L90:P90"/>
    <mergeCell ref="L88:P88"/>
    <mergeCell ref="L89:P89"/>
    <mergeCell ref="Q89:U89"/>
    <mergeCell ref="V89:Z89"/>
    <mergeCell ref="E88:K88"/>
    <mergeCell ref="D79:K79"/>
    <mergeCell ref="D80:K80"/>
    <mergeCell ref="Q77:U77"/>
    <mergeCell ref="Q78:U78"/>
    <mergeCell ref="Q79:U79"/>
    <mergeCell ref="AF89:AJ89"/>
    <mergeCell ref="Q88:U88"/>
    <mergeCell ref="V88:Z88"/>
    <mergeCell ref="AF71:AJ71"/>
    <mergeCell ref="AK71:AO71"/>
    <mergeCell ref="L77:P77"/>
    <mergeCell ref="L78:P78"/>
    <mergeCell ref="L79:P79"/>
    <mergeCell ref="L80:P80"/>
    <mergeCell ref="D77:K77"/>
    <mergeCell ref="L83:P83"/>
    <mergeCell ref="Q83:U83"/>
    <mergeCell ref="Q81:U81"/>
    <mergeCell ref="Q82:U82"/>
    <mergeCell ref="D81:K81"/>
    <mergeCell ref="D82:E82"/>
    <mergeCell ref="F82:J82"/>
    <mergeCell ref="D78:K78"/>
    <mergeCell ref="L82:P82"/>
    <mergeCell ref="Q80:U80"/>
    <mergeCell ref="L81:P81"/>
    <mergeCell ref="AA83:AE83"/>
    <mergeCell ref="V81:Z81"/>
    <mergeCell ref="V82:Z82"/>
    <mergeCell ref="AK82:AO82"/>
    <mergeCell ref="AA78:AE78"/>
    <mergeCell ref="V79:Z79"/>
    <mergeCell ref="AH120:AO120"/>
    <mergeCell ref="AH123:AO123"/>
    <mergeCell ref="L70:P70"/>
    <mergeCell ref="Q70:U70"/>
    <mergeCell ref="V70:Z70"/>
    <mergeCell ref="AA70:AE70"/>
    <mergeCell ref="AF70:AJ70"/>
    <mergeCell ref="V72:Z72"/>
    <mergeCell ref="Q75:S75"/>
    <mergeCell ref="T75:U75"/>
    <mergeCell ref="L72:P72"/>
    <mergeCell ref="L73:P73"/>
    <mergeCell ref="L74:P74"/>
    <mergeCell ref="L75:N75"/>
    <mergeCell ref="Q72:U72"/>
    <mergeCell ref="Q73:U73"/>
    <mergeCell ref="Q74:U74"/>
    <mergeCell ref="AH122:AO122"/>
    <mergeCell ref="AH121:AO121"/>
    <mergeCell ref="AI104:AL105"/>
    <mergeCell ref="AM104:AM105"/>
    <mergeCell ref="AN104:AN105"/>
    <mergeCell ref="AK70:AO70"/>
    <mergeCell ref="AA71:AE71"/>
    <mergeCell ref="E10:H10"/>
    <mergeCell ref="K8:O8"/>
    <mergeCell ref="Y7:AD7"/>
    <mergeCell ref="J49:K49"/>
    <mergeCell ref="L49:M49"/>
    <mergeCell ref="B52:F52"/>
    <mergeCell ref="F12:AA12"/>
    <mergeCell ref="Z44:AA44"/>
    <mergeCell ref="Z45:AA45"/>
    <mergeCell ref="Z46:AA46"/>
    <mergeCell ref="B44:C46"/>
    <mergeCell ref="P23:U23"/>
    <mergeCell ref="G52:O52"/>
    <mergeCell ref="P52:AN52"/>
    <mergeCell ref="AJ44:AK44"/>
    <mergeCell ref="AJ45:AK45"/>
    <mergeCell ref="AJ46:AK46"/>
    <mergeCell ref="B19:S19"/>
    <mergeCell ref="AL10:AM10"/>
    <mergeCell ref="Z10:AG10"/>
    <mergeCell ref="AF11:AO12"/>
    <mergeCell ref="AH10:AK10"/>
    <mergeCell ref="AB17:AE17"/>
    <mergeCell ref="L10:U10"/>
    <mergeCell ref="AL46:AN46"/>
    <mergeCell ref="Z9:AB9"/>
    <mergeCell ref="B12:D12"/>
    <mergeCell ref="S7:T7"/>
    <mergeCell ref="P7:R7"/>
    <mergeCell ref="B120:B123"/>
    <mergeCell ref="Z117:AB117"/>
    <mergeCell ref="AE117:AF117"/>
    <mergeCell ref="C99:D101"/>
    <mergeCell ref="AC108:AE109"/>
    <mergeCell ref="C108:D109"/>
    <mergeCell ref="E108:I109"/>
    <mergeCell ref="J108:K109"/>
    <mergeCell ref="L108:M109"/>
    <mergeCell ref="N106:AB106"/>
    <mergeCell ref="AC106:AE107"/>
    <mergeCell ref="K111:M111"/>
    <mergeCell ref="O114:P114"/>
    <mergeCell ref="I115:K115"/>
    <mergeCell ref="L115:M115"/>
    <mergeCell ref="C106:D107"/>
    <mergeCell ref="AF104:AH105"/>
    <mergeCell ref="E106:I107"/>
    <mergeCell ref="C94:G95"/>
    <mergeCell ref="A2:AO2"/>
    <mergeCell ref="AF4:AG4"/>
    <mergeCell ref="AM4:AN4"/>
    <mergeCell ref="V7:W7"/>
    <mergeCell ref="L7:O7"/>
    <mergeCell ref="B7:E7"/>
    <mergeCell ref="F7:J7"/>
    <mergeCell ref="P8:R8"/>
    <mergeCell ref="S8:T8"/>
    <mergeCell ref="V8:W8"/>
    <mergeCell ref="AI4:AK4"/>
    <mergeCell ref="B3:AO3"/>
    <mergeCell ref="AF8:AN9"/>
    <mergeCell ref="AE7:AI7"/>
    <mergeCell ref="AJ7:AL7"/>
    <mergeCell ref="E9:H9"/>
    <mergeCell ref="I9:J9"/>
    <mergeCell ref="L9:U9"/>
    <mergeCell ref="V9:W9"/>
    <mergeCell ref="B99:B109"/>
    <mergeCell ref="J106:K107"/>
    <mergeCell ref="C104:D105"/>
    <mergeCell ref="E104:I105"/>
    <mergeCell ref="J104:K105"/>
    <mergeCell ref="L104:M105"/>
    <mergeCell ref="AN102:AN103"/>
    <mergeCell ref="AI102:AL103"/>
    <mergeCell ref="AM102:AM103"/>
    <mergeCell ref="J99:K101"/>
    <mergeCell ref="L99:M101"/>
    <mergeCell ref="C102:D103"/>
    <mergeCell ref="L106:M107"/>
    <mergeCell ref="N107:O107"/>
    <mergeCell ref="AC99:AE101"/>
    <mergeCell ref="AF106:AH107"/>
    <mergeCell ref="AM100:AO100"/>
    <mergeCell ref="AM101:AO101"/>
    <mergeCell ref="N99:AB101"/>
    <mergeCell ref="L102:M103"/>
    <mergeCell ref="J102:K103"/>
    <mergeCell ref="E102:I103"/>
    <mergeCell ref="AO104:AO105"/>
    <mergeCell ref="AF108:AH109"/>
    <mergeCell ref="AN116:AN117"/>
    <mergeCell ref="C110:H111"/>
    <mergeCell ref="AO116:AO117"/>
    <mergeCell ref="AJ112:AO115"/>
    <mergeCell ref="C116:H117"/>
    <mergeCell ref="I116:M116"/>
    <mergeCell ref="I114:J114"/>
    <mergeCell ref="K114:M114"/>
    <mergeCell ref="AM108:AM109"/>
    <mergeCell ref="AN108:AN109"/>
    <mergeCell ref="Z113:AE113"/>
    <mergeCell ref="L113:M113"/>
    <mergeCell ref="I113:K113"/>
    <mergeCell ref="O115:Q115"/>
    <mergeCell ref="R112:AA112"/>
    <mergeCell ref="I111:J111"/>
    <mergeCell ref="Z115:AE115"/>
    <mergeCell ref="C112:H115"/>
    <mergeCell ref="O112:P112"/>
    <mergeCell ref="AM116:AM117"/>
    <mergeCell ref="AL116:AL117"/>
    <mergeCell ref="AJ116:AK117"/>
    <mergeCell ref="AJ110:AO111"/>
    <mergeCell ref="AI108:AL109"/>
    <mergeCell ref="AM118:AM119"/>
    <mergeCell ref="I110:J110"/>
    <mergeCell ref="P111:X111"/>
    <mergeCell ref="Z111:AD111"/>
    <mergeCell ref="AL118:AL119"/>
    <mergeCell ref="AH117:AI117"/>
    <mergeCell ref="N116:W116"/>
    <mergeCell ref="I117:W117"/>
    <mergeCell ref="N109:O109"/>
    <mergeCell ref="AE111:AH111"/>
    <mergeCell ref="P109:U109"/>
    <mergeCell ref="X109:Y109"/>
    <mergeCell ref="I112:J112"/>
    <mergeCell ref="K112:M112"/>
    <mergeCell ref="X118:AI118"/>
    <mergeCell ref="X119:AF119"/>
    <mergeCell ref="L118:W118"/>
    <mergeCell ref="I119:W119"/>
    <mergeCell ref="AN118:AN119"/>
    <mergeCell ref="AO118:AO119"/>
    <mergeCell ref="B26:AO26"/>
    <mergeCell ref="B25:AO25"/>
    <mergeCell ref="B27:AN27"/>
    <mergeCell ref="B49:F49"/>
    <mergeCell ref="G49:H49"/>
    <mergeCell ref="AL44:AN44"/>
    <mergeCell ref="AL45:AN45"/>
    <mergeCell ref="B55:F56"/>
    <mergeCell ref="G55:N56"/>
    <mergeCell ref="O55:T56"/>
    <mergeCell ref="U55:AC56"/>
    <mergeCell ref="V64:W64"/>
    <mergeCell ref="F65:J65"/>
    <mergeCell ref="W66:AO66"/>
    <mergeCell ref="AG67:AO67"/>
    <mergeCell ref="AL63:AM63"/>
    <mergeCell ref="AN62:AO62"/>
    <mergeCell ref="AN63:AO63"/>
    <mergeCell ref="AL62:AM62"/>
    <mergeCell ref="X64:AO64"/>
    <mergeCell ref="X65:AC65"/>
    <mergeCell ref="AE65:AO65"/>
    <mergeCell ref="AC67:AE67"/>
    <mergeCell ref="D65:D67"/>
    <mergeCell ref="E66:U66"/>
    <mergeCell ref="L65:U65"/>
    <mergeCell ref="B65:C67"/>
    <mergeCell ref="J59:R59"/>
    <mergeCell ref="V60:AB60"/>
    <mergeCell ref="B62:F63"/>
    <mergeCell ref="B59:C59"/>
    <mergeCell ref="D59:I59"/>
    <mergeCell ref="V59:AB59"/>
    <mergeCell ref="B60:C60"/>
    <mergeCell ref="AC59:AE59"/>
    <mergeCell ref="AC60:AE60"/>
    <mergeCell ref="L62:M62"/>
    <mergeCell ref="N62:W62"/>
    <mergeCell ref="G62:K62"/>
    <mergeCell ref="X63:Y63"/>
    <mergeCell ref="X62:Y62"/>
    <mergeCell ref="Z62:AI62"/>
    <mergeCell ref="Z63:AH63"/>
    <mergeCell ref="AI63:AK63"/>
    <mergeCell ref="F67:H67"/>
    <mergeCell ref="J67:L67"/>
    <mergeCell ref="N63:W63"/>
    <mergeCell ref="L63:M63"/>
    <mergeCell ref="G63:K63"/>
    <mergeCell ref="D60:I60"/>
    <mergeCell ref="J60:R60"/>
    <mergeCell ref="C76:K76"/>
    <mergeCell ref="L71:P71"/>
    <mergeCell ref="Q71:U71"/>
    <mergeCell ref="V71:Z71"/>
    <mergeCell ref="L76:P76"/>
    <mergeCell ref="Q76:U76"/>
    <mergeCell ref="Y75:Z75"/>
    <mergeCell ref="G64:U64"/>
    <mergeCell ref="B64:F64"/>
    <mergeCell ref="C74:K74"/>
    <mergeCell ref="C75:K75"/>
    <mergeCell ref="C69:K69"/>
    <mergeCell ref="C70:K70"/>
    <mergeCell ref="C71:K71"/>
    <mergeCell ref="C72:K72"/>
    <mergeCell ref="C73:K73"/>
    <mergeCell ref="N67:U67"/>
    <mergeCell ref="V65:V67"/>
    <mergeCell ref="AA75:AC75"/>
    <mergeCell ref="AD75:AE75"/>
    <mergeCell ref="AF72:AJ72"/>
    <mergeCell ref="AF73:AJ73"/>
    <mergeCell ref="AF74:AJ74"/>
    <mergeCell ref="AF75:AH75"/>
    <mergeCell ref="AK72:AO72"/>
    <mergeCell ref="AK73:AO73"/>
    <mergeCell ref="AN75:AO75"/>
    <mergeCell ref="AI75:AJ75"/>
    <mergeCell ref="V10:X10"/>
    <mergeCell ref="P123:V123"/>
    <mergeCell ref="C123:I123"/>
    <mergeCell ref="W121:X121"/>
    <mergeCell ref="W123:X123"/>
    <mergeCell ref="L86:P86"/>
    <mergeCell ref="Q86:U86"/>
    <mergeCell ref="Q85:U85"/>
    <mergeCell ref="L84:P84"/>
    <mergeCell ref="Q84:U84"/>
    <mergeCell ref="V84:Z84"/>
    <mergeCell ref="C118:H119"/>
    <mergeCell ref="Q91:U91"/>
    <mergeCell ref="V91:Z91"/>
    <mergeCell ref="Q90:U90"/>
    <mergeCell ref="V90:Z90"/>
    <mergeCell ref="B97:F98"/>
    <mergeCell ref="G97:AF98"/>
    <mergeCell ref="AF85:AJ85"/>
    <mergeCell ref="V85:Z85"/>
    <mergeCell ref="AA85:AE85"/>
    <mergeCell ref="B69:B91"/>
    <mergeCell ref="O75:P75"/>
    <mergeCell ref="AF90:AJ90"/>
    <mergeCell ref="C92:F93"/>
    <mergeCell ref="X92:AB93"/>
    <mergeCell ref="R92:W93"/>
    <mergeCell ref="AC92:AG93"/>
    <mergeCell ref="AH92:AO93"/>
    <mergeCell ref="C84:C90"/>
    <mergeCell ref="D88:D90"/>
    <mergeCell ref="E90:K90"/>
    <mergeCell ref="AK90:AO90"/>
    <mergeCell ref="AA91:AE91"/>
    <mergeCell ref="AF91:AJ91"/>
    <mergeCell ref="AK86:AO86"/>
    <mergeCell ref="AK85:AO85"/>
    <mergeCell ref="AK84:AO84"/>
    <mergeCell ref="AA89:AE89"/>
    <mergeCell ref="AA88:AE88"/>
    <mergeCell ref="AF88:AJ88"/>
    <mergeCell ref="AF84:AJ84"/>
    <mergeCell ref="G92:I93"/>
    <mergeCell ref="V86:Z86"/>
    <mergeCell ref="AA86:AE86"/>
    <mergeCell ref="AK88:AO88"/>
    <mergeCell ref="AK87:AO87"/>
    <mergeCell ref="L87:P87"/>
  </mergeCells>
  <phoneticPr fontId="1"/>
  <conditionalFormatting sqref="A125:XFD1048576 A120:A123 AT120:XFD123 A104:XFD104 A103:U103 W103:XFD103 A106:XFD106 A105:U105 W105:XFD105 A108:XFD108 A107:U107 W107:XFD107 A110:AI119 A109:U109 W109:XFD109 A102:M102 AC102:XFD102 A96:XFD101 A94:G95 AP120:AP123 AP110:XFD119 A124:B124 E124:XFD124 A1:XFD8 A17:AB17 AK17:XFD17 AF17:AH17 A92:F93 J92:AB93 AP92:XFD95 A18:XFD58 AP59:XFD59 A61:XFD62 AM59 AM60:XFD60 A59:AC60 AF59:AG60 A11:XFD16 A10:U10 Y10:AG10 A64:XFD73 A63:W63 Z63:AH63 AL63:XFD63 AL10:XFD10 A9:H9 K9:V9 A76:XFD91 A74:C75 L74:XFD75 X9:XFD9">
    <cfRule type="expression" dxfId="111" priority="195">
      <formula>CELL("protect",A1)=1</formula>
    </cfRule>
  </conditionalFormatting>
  <conditionalFormatting sqref="B52">
    <cfRule type="expression" dxfId="110" priority="194">
      <formula>CELL("protect",B52)=1</formula>
    </cfRule>
  </conditionalFormatting>
  <conditionalFormatting sqref="B55">
    <cfRule type="expression" dxfId="109" priority="193">
      <formula>CELL("protect",B55)=1</formula>
    </cfRule>
  </conditionalFormatting>
  <conditionalFormatting sqref="U55">
    <cfRule type="expression" dxfId="108" priority="190">
      <formula>CELL("protect",U55)=1</formula>
    </cfRule>
  </conditionalFormatting>
  <conditionalFormatting sqref="G55">
    <cfRule type="expression" dxfId="107" priority="192">
      <formula>CELL("protect",G55)=1</formula>
    </cfRule>
  </conditionalFormatting>
  <conditionalFormatting sqref="O55">
    <cfRule type="expression" dxfId="106" priority="191">
      <formula>CELL("protect",O55)=1</formula>
    </cfRule>
  </conditionalFormatting>
  <conditionalFormatting sqref="N107 Z107 P107:Q107 W107:X107 AB107">
    <cfRule type="expression" dxfId="105" priority="182">
      <formula>CELL("protect",N107)=1</formula>
    </cfRule>
  </conditionalFormatting>
  <conditionalFormatting sqref="N105 Z105 P105:Q105 W105:X105 AB105">
    <cfRule type="expression" dxfId="104" priority="183">
      <formula>CELL("protect",N105)=1</formula>
    </cfRule>
  </conditionalFormatting>
  <conditionalFormatting sqref="N109 Z109 P109:Q109 W109:X109 AB109">
    <cfRule type="expression" dxfId="103" priority="181">
      <formula>CELL("protect",N109)=1</formula>
    </cfRule>
  </conditionalFormatting>
  <conditionalFormatting sqref="AE117">
    <cfRule type="expression" dxfId="102" priority="163">
      <formula>CELL("protect",AE117)=1</formula>
    </cfRule>
  </conditionalFormatting>
  <conditionalFormatting sqref="B59:B60 D59 AC59:AC60 J59:J60 S59:V60">
    <cfRule type="expression" dxfId="101" priority="167">
      <formula>CELL("protect",B59)=1</formula>
    </cfRule>
  </conditionalFormatting>
  <conditionalFormatting sqref="D60">
    <cfRule type="expression" dxfId="100" priority="166">
      <formula>CELL("protect",D60)=1</formula>
    </cfRule>
  </conditionalFormatting>
  <conditionalFormatting sqref="A61:XFD61">
    <cfRule type="expression" dxfId="99" priority="168">
      <formula>CELL("protect",A61)=1</formula>
    </cfRule>
  </conditionalFormatting>
  <conditionalFormatting sqref="A59:A60 AP59:XFD60">
    <cfRule type="expression" dxfId="98" priority="172">
      <formula>CELL("protect",A59)=1</formula>
    </cfRule>
  </conditionalFormatting>
  <conditionalFormatting sqref="A57:XFD57">
    <cfRule type="expression" dxfId="97" priority="169">
      <formula>CELL("protect",A57)=1</formula>
    </cfRule>
  </conditionalFormatting>
  <conditionalFormatting sqref="AC117">
    <cfRule type="expression" dxfId="96" priority="162">
      <formula>CELL("protect",AC117)=1</formula>
    </cfRule>
  </conditionalFormatting>
  <conditionalFormatting sqref="X117">
    <cfRule type="expression" dxfId="95" priority="160">
      <formula>CELL("protect",X117)=1</formula>
    </cfRule>
  </conditionalFormatting>
  <conditionalFormatting sqref="L104:M105">
    <cfRule type="expression" dxfId="94" priority="158">
      <formula>CELL("protect",L104)=1</formula>
    </cfRule>
  </conditionalFormatting>
  <conditionalFormatting sqref="L106:M107">
    <cfRule type="expression" dxfId="93" priority="157">
      <formula>CELL("protect",L106)=1</formula>
    </cfRule>
  </conditionalFormatting>
  <conditionalFormatting sqref="L108:M109">
    <cfRule type="expression" dxfId="92" priority="156">
      <formula>CELL("protect",L108)=1</formula>
    </cfRule>
  </conditionalFormatting>
  <conditionalFormatting sqref="AC104:AE105">
    <cfRule type="expression" dxfId="91" priority="155">
      <formula>CELL("protect",AC104)=1</formula>
    </cfRule>
  </conditionalFormatting>
  <conditionalFormatting sqref="AC106:AE107">
    <cfRule type="expression" dxfId="90" priority="154">
      <formula>CELL("protect",AC106)=1</formula>
    </cfRule>
  </conditionalFormatting>
  <conditionalFormatting sqref="AC108:AE109">
    <cfRule type="expression" dxfId="89" priority="153">
      <formula>CELL("protect",AC108)=1</formula>
    </cfRule>
  </conditionalFormatting>
  <conditionalFormatting sqref="AF104:AH109">
    <cfRule type="expression" dxfId="88" priority="152">
      <formula>CELL("protect",AF104)=1</formula>
    </cfRule>
  </conditionalFormatting>
  <conditionalFormatting sqref="AF106:AH109">
    <cfRule type="expression" dxfId="87" priority="151">
      <formula>CELL("protect",AF106)=1</formula>
    </cfRule>
  </conditionalFormatting>
  <conditionalFormatting sqref="AF108:AH109">
    <cfRule type="expression" dxfId="86" priority="150">
      <formula>CELL("protect",AF108)=1</formula>
    </cfRule>
  </conditionalFormatting>
  <conditionalFormatting sqref="AI102:AL109">
    <cfRule type="expression" dxfId="85" priority="149">
      <formula>CELL("protect",AI102)=1</formula>
    </cfRule>
  </conditionalFormatting>
  <conditionalFormatting sqref="AI104:AL109">
    <cfRule type="expression" dxfId="84" priority="148">
      <formula>CELL("protect",AI104)=1</formula>
    </cfRule>
  </conditionalFormatting>
  <conditionalFormatting sqref="AI106:AL109">
    <cfRule type="expression" dxfId="83" priority="147">
      <formula>CELL("protect",AI106)=1</formula>
    </cfRule>
  </conditionalFormatting>
  <conditionalFormatting sqref="AI108:AL109">
    <cfRule type="expression" dxfId="82" priority="146">
      <formula>CELL("protect",AI108)=1</formula>
    </cfRule>
  </conditionalFormatting>
  <conditionalFormatting sqref="K82">
    <cfRule type="expression" dxfId="81" priority="144">
      <formula>CELL("protect",K82)=1</formula>
    </cfRule>
  </conditionalFormatting>
  <conditionalFormatting sqref="K87">
    <cfRule type="expression" dxfId="80" priority="142">
      <formula>CELL("protect",K87)=1</formula>
    </cfRule>
  </conditionalFormatting>
  <conditionalFormatting sqref="O75">
    <cfRule type="expression" dxfId="79" priority="138">
      <formula>CELL("protect",O75)=1</formula>
    </cfRule>
  </conditionalFormatting>
  <conditionalFormatting sqref="O75">
    <cfRule type="expression" dxfId="78" priority="137">
      <formula>CELL("protect",O75)=1</formula>
    </cfRule>
  </conditionalFormatting>
  <conditionalFormatting sqref="T75">
    <cfRule type="expression" dxfId="77" priority="135">
      <formula>CELL("protect",T75)=1</formula>
    </cfRule>
  </conditionalFormatting>
  <conditionalFormatting sqref="T75">
    <cfRule type="expression" dxfId="76" priority="134">
      <formula>CELL("protect",T75)=1</formula>
    </cfRule>
  </conditionalFormatting>
  <conditionalFormatting sqref="Y75">
    <cfRule type="expression" dxfId="75" priority="132">
      <formula>CELL("protect",Y75)=1</formula>
    </cfRule>
  </conditionalFormatting>
  <conditionalFormatting sqref="Y75">
    <cfRule type="expression" dxfId="74" priority="131">
      <formula>CELL("protect",Y75)=1</formula>
    </cfRule>
  </conditionalFormatting>
  <conditionalFormatting sqref="AD75">
    <cfRule type="expression" dxfId="73" priority="129">
      <formula>CELL("protect",AD75)=1</formula>
    </cfRule>
  </conditionalFormatting>
  <conditionalFormatting sqref="AD75">
    <cfRule type="expression" dxfId="72" priority="128">
      <formula>CELL("protect",AD75)=1</formula>
    </cfRule>
  </conditionalFormatting>
  <conditionalFormatting sqref="AI75">
    <cfRule type="expression" dxfId="71" priority="126">
      <formula>CELL("protect",AI75)=1</formula>
    </cfRule>
  </conditionalFormatting>
  <conditionalFormatting sqref="AI75">
    <cfRule type="expression" dxfId="70" priority="125">
      <formula>CELL("protect",AI75)=1</formula>
    </cfRule>
  </conditionalFormatting>
  <conditionalFormatting sqref="AN75">
    <cfRule type="expression" dxfId="69" priority="123">
      <formula>CELL("protect",AN75)=1</formula>
    </cfRule>
  </conditionalFormatting>
  <conditionalFormatting sqref="AN75">
    <cfRule type="expression" dxfId="68" priority="122">
      <formula>CELL("protect",AN75)=1</formula>
    </cfRule>
  </conditionalFormatting>
  <conditionalFormatting sqref="Q76">
    <cfRule type="expression" dxfId="67" priority="120">
      <formula>CELL("protect",Q76)=1</formula>
    </cfRule>
  </conditionalFormatting>
  <conditionalFormatting sqref="V76">
    <cfRule type="expression" dxfId="66" priority="118">
      <formula>CELL("protect",V76)=1</formula>
    </cfRule>
  </conditionalFormatting>
  <conditionalFormatting sqref="AA76">
    <cfRule type="expression" dxfId="65" priority="116">
      <formula>CELL("protect",AA76)=1</formula>
    </cfRule>
  </conditionalFormatting>
  <conditionalFormatting sqref="AF76">
    <cfRule type="expression" dxfId="64" priority="114">
      <formula>CELL("protect",AF76)=1</formula>
    </cfRule>
  </conditionalFormatting>
  <conditionalFormatting sqref="AK76">
    <cfRule type="expression" dxfId="63" priority="112">
      <formula>CELL("protect",AK76)=1</formula>
    </cfRule>
  </conditionalFormatting>
  <conditionalFormatting sqref="Q69">
    <cfRule type="expression" dxfId="62" priority="110">
      <formula>CELL("protect",Q69)=1</formula>
    </cfRule>
  </conditionalFormatting>
  <conditionalFormatting sqref="L71">
    <cfRule type="expression" dxfId="61" priority="108">
      <formula>CELL("protect",L71)=1</formula>
    </cfRule>
  </conditionalFormatting>
  <conditionalFormatting sqref="Q91 V91 AA91 AF91 AK91">
    <cfRule type="expression" dxfId="60" priority="104">
      <formula>CELL("protect",Q91)=1</formula>
    </cfRule>
  </conditionalFormatting>
  <conditionalFormatting sqref="R114">
    <cfRule type="expression" dxfId="59" priority="100">
      <formula>CELL("protect",R114)=1</formula>
    </cfRule>
  </conditionalFormatting>
  <conditionalFormatting sqref="O115">
    <cfRule type="expression" dxfId="58" priority="96">
      <formula>CELL("protect",O115)=1</formula>
    </cfRule>
  </conditionalFormatting>
  <conditionalFormatting sqref="N102:AB102">
    <cfRule type="expression" dxfId="57" priority="54">
      <formula>CELL("protect",N102)=1</formula>
    </cfRule>
  </conditionalFormatting>
  <conditionalFormatting sqref="V103">
    <cfRule type="expression" dxfId="56" priority="52">
      <formula>CELL("protect",V103)=1</formula>
    </cfRule>
  </conditionalFormatting>
  <conditionalFormatting sqref="V103">
    <cfRule type="expression" dxfId="55" priority="51">
      <formula>CELL("protect",V103)=1</formula>
    </cfRule>
  </conditionalFormatting>
  <conditionalFormatting sqref="V105">
    <cfRule type="expression" dxfId="54" priority="49">
      <formula>CELL("protect",V105)=1</formula>
    </cfRule>
  </conditionalFormatting>
  <conditionalFormatting sqref="V105">
    <cfRule type="expression" dxfId="53" priority="48">
      <formula>CELL("protect",V105)=1</formula>
    </cfRule>
  </conditionalFormatting>
  <conditionalFormatting sqref="V107">
    <cfRule type="expression" dxfId="52" priority="46">
      <formula>CELL("protect",V107)=1</formula>
    </cfRule>
  </conditionalFormatting>
  <conditionalFormatting sqref="V107">
    <cfRule type="expression" dxfId="51" priority="45">
      <formula>CELL("protect",V107)=1</formula>
    </cfRule>
  </conditionalFormatting>
  <conditionalFormatting sqref="V109">
    <cfRule type="expression" dxfId="50" priority="43">
      <formula>CELL("protect",V109)=1</formula>
    </cfRule>
  </conditionalFormatting>
  <conditionalFormatting sqref="V109">
    <cfRule type="expression" dxfId="49" priority="42">
      <formula>CELL("protect",V109)=1</formula>
    </cfRule>
  </conditionalFormatting>
  <conditionalFormatting sqref="AI17:AJ17">
    <cfRule type="expression" dxfId="48" priority="38">
      <formula>CELL("protect",A1)=1</formula>
    </cfRule>
  </conditionalFormatting>
  <conditionalFormatting sqref="H94">
    <cfRule type="expression" dxfId="47" priority="34">
      <formula>CELL("protect",H94)=1</formula>
    </cfRule>
  </conditionalFormatting>
  <conditionalFormatting sqref="S94">
    <cfRule type="expression" dxfId="46" priority="32">
      <formula>CELL("protect",S94)=1</formula>
    </cfRule>
  </conditionalFormatting>
  <conditionalFormatting sqref="G92:I93">
    <cfRule type="expression" dxfId="45" priority="22">
      <formula>CELL("protect",G92)=1</formula>
    </cfRule>
  </conditionalFormatting>
  <conditionalFormatting sqref="AM59:AM60">
    <cfRule type="expression" dxfId="44" priority="20">
      <formula>CELL("protect",AM59)=1</formula>
    </cfRule>
  </conditionalFormatting>
  <conditionalFormatting sqref="AN60">
    <cfRule type="expression" dxfId="43" priority="19">
      <formula>CELL("protect",AN60)=1</formula>
    </cfRule>
  </conditionalFormatting>
  <conditionalFormatting sqref="X63:Y63">
    <cfRule type="expression" dxfId="42" priority="16">
      <formula>CELL("protect",X63)=1</formula>
    </cfRule>
  </conditionalFormatting>
  <conditionalFormatting sqref="V10">
    <cfRule type="expression" dxfId="41" priority="10">
      <formula>CELL("protect",V10)=1</formula>
    </cfRule>
  </conditionalFormatting>
  <conditionalFormatting sqref="AH10:AI10">
    <cfRule type="expression" dxfId="40" priority="8">
      <formula>CELL("protect",AH10)=1</formula>
    </cfRule>
  </conditionalFormatting>
  <conditionalFormatting sqref="H95:L95 S95:X95">
    <cfRule type="expression" dxfId="39" priority="6">
      <formula>CELL("protect",H95)=1</formula>
    </cfRule>
  </conditionalFormatting>
  <conditionalFormatting sqref="AI63:AJ63">
    <cfRule type="expression" dxfId="38" priority="4">
      <formula>CELL("protect",AI63)=1</formula>
    </cfRule>
  </conditionalFormatting>
  <conditionalFormatting sqref="I9:J9">
    <cfRule type="expression" dxfId="37" priority="2">
      <formula>CELL("protect",I9)=1</formula>
    </cfRule>
  </conditionalFormatting>
  <dataValidations xWindow="277" yWindow="534" count="42">
    <dataValidation type="list" allowBlank="1" showInputMessage="1" showErrorMessage="1" sqref="AE110:AH111" xr:uid="{00000000-0002-0000-0000-000000000000}">
      <formula1>"有・無,有,無"</formula1>
    </dataValidation>
    <dataValidation type="list" allowBlank="1" showInputMessage="1" showErrorMessage="1" sqref="P110:X111" xr:uid="{00000000-0002-0000-0000-000001000000}">
      <formula1>"障害者・要介護3以上,障害者,要介護3以上"</formula1>
    </dataValidation>
    <dataValidation type="list" allowBlank="1" showInputMessage="1" showErrorMessage="1" promptTitle="２０２４年度の入学料免除申請の有無【２０２４年度新入生は入力】" prompt="入学料免除申請の有無を選択" sqref="X92:AB93" xr:uid="{00000000-0002-0000-0000-000002000000}">
      <formula1>"有　・　無　　　　　　　　　　　　　　・内部進学により不徴収,有,無,内部進学により不徴収"</formula1>
    </dataValidation>
    <dataValidation type="list" allowBlank="1" showInputMessage="1" showErrorMessage="1" sqref="Y7" xr:uid="{00000000-0002-0000-0000-000003000000}">
      <formula1>"入学　・　編入学,入学,編入学"</formula1>
    </dataValidation>
    <dataValidation type="list" allowBlank="1" showInputMessage="1" showErrorMessage="1" sqref="AJ7:AL7" xr:uid="{00000000-0002-0000-0000-000004000000}">
      <formula1>"無・有,無,有"</formula1>
    </dataValidation>
    <dataValidation allowBlank="1" showInputMessage="1" showErrorMessage="1" promptTitle="入力する前に" prompt="申請者本人が丁寧に記入してください。_x000a_また、故意に事実と相違して記入されていたことが判明したときは、免除決定後においても免除を取り消します。_x000a_家族状況については、申請時点で把握してください。" sqref="AF4:AG4" xr:uid="{00000000-0002-0000-0000-000005000000}"/>
    <dataValidation type="whole" errorStyle="warning" allowBlank="1" showInputMessage="1" showErrorMessage="1" errorTitle="学籍番号が間違っています。" error="再度確認してください。" sqref="F7:J7" xr:uid="{00000000-0002-0000-0000-000006000000}">
      <formula1>99999999</formula1>
      <formula2>999999999</formula2>
    </dataValidation>
    <dataValidation allowBlank="1" showInputMessage="1" showErrorMessage="1" promptTitle="住所等【全員入力】" prompt="入力内容について確認を行うことがあるので、必ず連絡の取れる電話番号を入力。" sqref="F67:H67 J67:L67 N67:U67" xr:uid="{00000000-0002-0000-0000-000007000000}"/>
    <dataValidation type="list" allowBlank="1" showInputMessage="1" showErrorMessage="1" promptTitle="通学区分【全員入力】" prompt="自宅、自宅外のいずれかを選択" sqref="G92:I93" xr:uid="{00000000-0002-0000-0000-000008000000}">
      <formula1>"自宅　　　　　自宅外,自宅,自宅外"</formula1>
    </dataValidation>
    <dataValidation errorStyle="warning" allowBlank="1" showInputMessage="1" showErrorMessage="1" errorTitle="欄に数字を１つずつ入力してください。" error="１つの欄に、数字を１つずつ入力してください。" promptTitle="就学者（本人以外）【免除された者のみ入力】" prompt="授業料年額は、免除前の年額（国立大学５３６、国立高専２３５等）を入力（千円未満四捨五入）_x000a_" sqref="AM102:AO109" xr:uid="{00000000-0002-0000-0000-000009000000}"/>
    <dataValidation type="whole" errorStyle="warning" operator="lessThanOrEqual" allowBlank="1" showInputMessage="1" showErrorMessage="1" errorTitle="千円単位で入力してください。" error="桁を確認し、千円単位で入力してください。" sqref="V77:AO82" xr:uid="{00000000-0002-0000-0000-00000A000000}">
      <formula1>10000</formula1>
    </dataValidation>
    <dataValidation type="list" allowBlank="1" showInputMessage="1" showErrorMessage="1" sqref="G55:N56 U55:AC56 AN60 AM59 AC59:AC60 AF59:AF60" xr:uid="{00000000-0002-0000-0000-00000B000000}">
      <formula1>"有　・　無,有,無"</formula1>
    </dataValidation>
    <dataValidation type="list" allowBlank="1" showInputMessage="1" showErrorMessage="1" sqref="D59:I60" xr:uid="{00000000-0002-0000-0000-00000C000000}">
      <formula1>"死亡　・　生別,死亡,生別"</formula1>
    </dataValidation>
    <dataValidation type="list" allowBlank="1" showInputMessage="1" showErrorMessage="1" promptTitle="就学者（本人以外）の在学学校【該当者のみ入力】" prompt="該当する設置区分（国立・公立・私立）を選択" sqref="L102:M109" xr:uid="{00000000-0002-0000-0000-00000D000000}">
      <formula1>"国立　　　公立　　　私立,国立,公立,私立"</formula1>
    </dataValidation>
    <dataValidation imeMode="fullKatakana" allowBlank="1" showInputMessage="1" showErrorMessage="1" sqref="F12" xr:uid="{00000000-0002-0000-0000-00000E000000}"/>
    <dataValidation type="textLength" errorStyle="warning" operator="greaterThanOrEqual" allowBlank="1" showInputMessage="1" showErrorMessage="1" errorTitle="文章が短すぎます。" error="申請の理由及び家庭の事情について、具体的に入力してください。_x000a_" sqref="B28:AO41" xr:uid="{00000000-0002-0000-0000-00000F000000}">
      <formula1>100</formula1>
    </dataValidation>
    <dataValidation type="whole" operator="lessThanOrEqual" allowBlank="1" showInputMessage="1" showErrorMessage="1" sqref="L77:U82 L84:P90" xr:uid="{00000000-0002-0000-0000-000010000000}">
      <formula1>10000</formula1>
    </dataValidation>
    <dataValidation type="whole" operator="lessThanOrEqual" allowBlank="1" showInputMessage="1" showErrorMessage="1" promptTitle="所得" prompt="・自営業等で所得金額がマイナスの場合は、「０ゼロ」として他の項目と相殺しない。" sqref="Q84:AO87" xr:uid="{00000000-0002-0000-0000-000011000000}">
      <formula1>10000</formula1>
    </dataValidation>
    <dataValidation type="whole" operator="lessThanOrEqual" allowBlank="1" showInputMessage="1" showErrorMessage="1" promptTitle="所得" prompt="・退職金・保険金・資産譲渡等については、収入金額から公租公課を控除した額を入力（ただし、保険金受給の場合、長期療養者に関しては、様式５の補てんされた金額欄に記入し、この収入欄には入力不要）。_x000a_・家計支持者の死亡による退職金や保険金は臨時所得に算入しない。" sqref="Q88:AO90" xr:uid="{00000000-0002-0000-0000-000012000000}">
      <formula1>10000</formula1>
    </dataValidation>
    <dataValidation allowBlank="1" showInputMessage="1" showErrorMessage="1" promptTitle="【要注意】" prompt="申請者本人については、2025年4月1日時点の学年で記入してください。_x000a_" sqref="AL10:AM10" xr:uid="{00000000-0002-0000-0000-000013000000}"/>
    <dataValidation allowBlank="1" showInputMessage="1" showErrorMessage="1" promptTitle="修業年限超過者【該当者のみ入力】" prompt="しおりをよく読んだ上で、自分が修業年限超過者である場合は、この欄に超過期間を入力。" sqref="J49:K49 G49:H49" xr:uid="{00000000-0002-0000-0000-000014000000}"/>
    <dataValidation type="list" allowBlank="1" showInputMessage="1" showErrorMessage="1" promptTitle="就学者（本人以外）の在学学校名・学年【該当者のみ入力】" prompt="学校名は正確に入力、入学年度、学年も必ず入力" sqref="N102:AB102 N104:AB104 N106:AB106 N108:AB108" xr:uid="{00000000-0002-0000-0000-000015000000}">
      <formula1>"小学校　中学校　高校　大学　高専　専修学校（高等課程）　専修学校（専門課程）,小学校,中学校,高校,大学,高専,専修学校（高等課程）,専修学校（専門課程）"</formula1>
    </dataValidation>
    <dataValidation allowBlank="1" showDropDown="1" showInputMessage="1" showErrorMessage="1" sqref="L10:U10 AG59:AL60" xr:uid="{00000000-0002-0000-0000-000016000000}"/>
    <dataValidation allowBlank="1" showInputMessage="1" showErrorMessage="1" promptTitle="【要注意】" prompt="申請者本人については、2025年4月1日時点の所属で記入してください。" sqref="E9:H9" xr:uid="{00000000-0002-0000-0000-000017000000}"/>
    <dataValidation type="list" allowBlank="1" showInputMessage="1" showErrorMessage="1" promptTitle="就学者（本人以外）の通学区分【該当者のみ入力】" prompt="該当する通学区分を選択する" sqref="AC102:AE109" xr:uid="{00000000-0002-0000-0000-000018000000}">
      <formula1>"自宅　　　　　　　自宅外,自宅,自宅外"</formula1>
    </dataValidation>
    <dataValidation allowBlank="1" showErrorMessage="1" promptTitle="災害等【該当者のみ入力】" prompt="・火災・風水害又は盗難などの被害を受けた世帯_x000a_・被害を受けたことの証明書等と被災額（平成27年1月～平成27年12月の期間）を証明するための書類を提出_x000a_" sqref="L118:W118 I119:AF119" xr:uid="{00000000-0002-0000-0000-000019000000}"/>
    <dataValidation allowBlank="1" showInputMessage="1" showErrorMessage="1" promptTitle="家族の住所" prompt="家族が海外に住んでいる留学生の場合、家族住所の記入は任意。" sqref="X65:AC65 AE65:AO65 AG67:AO67 X67:AA67 AC67:AE67" xr:uid="{00000000-0002-0000-0000-00001A000000}"/>
    <dataValidation allowBlank="1" showErrorMessage="1" promptTitle="家計支持者の別居【該当者のみ入力】" prompt="・平成27年1月～平成27年12月の間に家計支持者が別居している期間がある世帯_x000a_・当該期間に別居を証明できる書類を提出_x000a_" sqref="I117:W117 Z117:AB117 AD117 AG117" xr:uid="{00000000-0002-0000-0000-00001B000000}"/>
    <dataValidation allowBlank="1" showInputMessage="1" showErrorMessage="1" promptTitle="家族" prompt="【氏名、年齢、職業、勤務先・勤続年数のみ全員入力】" sqref="L72:P74 L75:N75" xr:uid="{00000000-0002-0000-0000-00001C000000}"/>
    <dataValidation allowBlank="1" showInputMessage="1" showErrorMessage="1" promptTitle="奨学金【該当者のみ入力】" prompt="・給与の奨学金（返済の義務がないもの）のみ入力_x000a_・給与奨学金名を入力_x000a_・受給額については現在受給している奨学金の受給（見込）額（年額）を入力_x000a_" sqref="AG98:AM98 G97:AF98" xr:uid="{00000000-0002-0000-0000-00001D000000}"/>
    <dataValidation allowBlank="1" showInputMessage="1" showErrorMessage="1" promptTitle="就学者（本人以外）の在学学校名・学年【該当者のみ入力】" prompt="学校名は正確に入力、入学年度、学年も必ず入力" sqref="Z103:AA103 W103 P103:U103 P105:U105 P107:U107 P109:U109 W109 W107 W105 Z105:AA105 Z107:AA107 Z109:AA109" xr:uid="{00000000-0002-0000-0000-00001E000000}"/>
    <dataValidation allowBlank="1" showInputMessage="1" showErrorMessage="1" promptTitle="就学者（本人以外）【該当者のみ入力】" prompt="・申請時現在、日本に在住する就学者のみ入力" sqref="C102:K109" xr:uid="{00000000-0002-0000-0000-00001F000000}"/>
    <dataValidation type="list" allowBlank="1" showInputMessage="1" showErrorMessage="1" promptTitle="就学者（本人以外）の免除状況【該当者のみ入力】" prompt="・申請時現在、日本に在住する就学者でかつ2023年度に国立学校に在学していた場合のみ免除状況を選択し、2023年度免除状況について授業料免除実施状況証明書を提出_x000a_" sqref="AI104:AL109 AF106:AH109" xr:uid="{00000000-0002-0000-0000-000020000000}">
      <formula1>"無・全免・　　　　半免・一部,無,全免,半免,一部"</formula1>
    </dataValidation>
    <dataValidation allowBlank="1" showInputMessage="1" showErrorMessage="1" promptTitle="家族【氏名、年齢、職業、勤務先・勤続年数のみ全員入力】" prompt="申請時現在、日本に在住する家族のみ入力" sqref="Q71:Z74 AA70:AO74 Q75:S75 V75:X75 AA75:AC75 AF75:AH75 AK75:AM75" xr:uid="{00000000-0002-0000-0000-000021000000}"/>
    <dataValidation allowBlank="1" showInputMessage="1" showErrorMessage="1" promptTitle="家族の住所" prompt="家族が海外に住んでいる留学生の場合、家族住所の入力は任意。" sqref="W66:AO66" xr:uid="{00000000-0002-0000-0000-000022000000}"/>
    <dataValidation allowBlank="1" showInputMessage="1" showErrorMessage="1" promptTitle="就学者（本人以外）" prompt="・２０１８年度の状況で入力。_x000a_・学校名は正確に入力、学年も必ず入力。" sqref="V103 V105 V107 V109" xr:uid="{00000000-0002-0000-0000-000023000000}"/>
    <dataValidation type="list" allowBlank="1" showInputMessage="1" showErrorMessage="1" promptTitle="通学区分【全員入力】" prompt="主に就学しているキャンパスを選択" sqref="J92:Q93" xr:uid="{00000000-0002-0000-0000-000024000000}">
      <formula1>"東京キャンパス　　　　　　　　　　　　　　筑波キャンパス,東京キャンパス,筑波キャンパス"</formula1>
    </dataValidation>
    <dataValidation allowBlank="1" showDropDown="1" showInputMessage="1" showErrorMessage="1" promptTitle="【要注意】" prompt="申請者本人については、2025年4月1日時点の所属で記入してください。" sqref="E10:H10" xr:uid="{00000000-0002-0000-0000-000027000000}"/>
    <dataValidation type="list" allowBlank="1" showInputMessage="1" showErrorMessage="1" promptTitle="就学者（本人以外）の免除状況【該当者のみ入力】" prompt="・申請時現在、日本に在住する就学者でかつ2023年度に国立学校の同課程に在学していた場合のみ免除状況を選択し、2023年度免除状況について授業料免除実施状況証明書を提出_x000a_" sqref="AF104:AH105 AF102:AL103" xr:uid="{00000000-0002-0000-0000-000028000000}">
      <formula1>"無・全免・　　　　半免・一部,無,全免,半免,一部"</formula1>
    </dataValidation>
    <dataValidation type="list" allowBlank="1" showInputMessage="1" showErrorMessage="1" promptTitle="２０２３年度の授業料免除結果【２０２３年度在学者は入力】" prompt="２０２３年度の授業料免除結果をそれぞれの学期について選択" sqref="H95:R95" xr:uid="{00000000-0002-0000-0000-00002B000000}">
      <formula1>"(全免・半免・1/3免・2/3免・不許可・未申請),（全　免）,（半　免）,（1/3免除）,（2/3免除）,（不許可）,（未申請）"</formula1>
    </dataValidation>
    <dataValidation type="list" allowBlank="1" showInputMessage="1" showErrorMessage="1" sqref="S95:AB95" xr:uid="{00000000-0002-0000-0000-00002C000000}">
      <formula1>"(全免・半免・1/3免・2/3免・不許可・未申請),（全　免）,（半　免）,（1/3免除）,（2/3免除）,（不許可）,（未申請）"</formula1>
    </dataValidation>
    <dataValidation allowBlank="1" showInputMessage="1" showErrorMessage="1" promptTitle="【要注意】" prompt="申請者本人については、2025年4月1日時点の学年で記入してください。_x000a_" sqref="Z9:AB9" xr:uid="{88163B2B-8B0D-4646-896E-3361BF20BEC2}"/>
  </dataValidations>
  <printOptions horizontalCentered="1"/>
  <pageMargins left="0.19685039370078741" right="0.19685039370078741" top="0.23622047244094491" bottom="0.19685039370078741" header="0.11811023622047245" footer="0.11811023622047245"/>
  <pageSetup paperSize="9" scale="107" fitToHeight="0" orientation="portrait" horizontalDpi="300" verticalDpi="300" r:id="rId1"/>
  <rowBreaks count="1" manualBreakCount="1">
    <brk id="6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19</xdr:col>
                    <xdr:colOff>38100</xdr:colOff>
                    <xdr:row>18</xdr:row>
                    <xdr:rowOff>9525</xdr:rowOff>
                  </from>
                  <to>
                    <xdr:col>20</xdr:col>
                    <xdr:colOff>47625</xdr:colOff>
                    <xdr:row>18</xdr:row>
                    <xdr:rowOff>257175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19</xdr:col>
                    <xdr:colOff>28575</xdr:colOff>
                    <xdr:row>19</xdr:row>
                    <xdr:rowOff>9525</xdr:rowOff>
                  </from>
                  <to>
                    <xdr:col>20</xdr:col>
                    <xdr:colOff>28575</xdr:colOff>
                    <xdr:row>19</xdr:row>
                    <xdr:rowOff>247650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xdr:col>
                    <xdr:colOff>28575</xdr:colOff>
                    <xdr:row>22</xdr:row>
                    <xdr:rowOff>9525</xdr:rowOff>
                  </from>
                  <to>
                    <xdr:col>2</xdr:col>
                    <xdr:colOff>28575</xdr:colOff>
                    <xdr:row>23</xdr:row>
                    <xdr:rowOff>0</xdr:rowOff>
                  </to>
                </anchor>
              </controlPr>
            </control>
          </mc:Choice>
        </mc:AlternateContent>
        <mc:AlternateContent xmlns:mc="http://schemas.openxmlformats.org/markup-compatibility/2006">
          <mc:Choice Requires="x14">
            <control shapeId="2057" r:id="rId7" name="Check Box 9">
              <controlPr locked="0" defaultSize="0" autoFill="0" autoLine="0" autoPict="0">
                <anchor moveWithCells="1">
                  <from>
                    <xdr:col>29</xdr:col>
                    <xdr:colOff>0</xdr:colOff>
                    <xdr:row>21</xdr:row>
                    <xdr:rowOff>152400</xdr:rowOff>
                  </from>
                  <to>
                    <xdr:col>29</xdr:col>
                    <xdr:colOff>180975</xdr:colOff>
                    <xdr:row>23</xdr:row>
                    <xdr:rowOff>19050</xdr:rowOff>
                  </to>
                </anchor>
              </controlPr>
            </control>
          </mc:Choice>
        </mc:AlternateContent>
        <mc:AlternateContent xmlns:mc="http://schemas.openxmlformats.org/markup-compatibility/2006">
          <mc:Choice Requires="x14">
            <control shapeId="2068" r:id="rId8" name="Check Box 20">
              <controlPr locked="0" defaultSize="0" autoFill="0" autoLine="0" autoPict="0">
                <anchor moveWithCells="1">
                  <from>
                    <xdr:col>2</xdr:col>
                    <xdr:colOff>19050</xdr:colOff>
                    <xdr:row>109</xdr:row>
                    <xdr:rowOff>47625</xdr:rowOff>
                  </from>
                  <to>
                    <xdr:col>3</xdr:col>
                    <xdr:colOff>38100</xdr:colOff>
                    <xdr:row>110</xdr:row>
                    <xdr:rowOff>104775</xdr:rowOff>
                  </to>
                </anchor>
              </controlPr>
            </control>
          </mc:Choice>
        </mc:AlternateContent>
        <mc:AlternateContent xmlns:mc="http://schemas.openxmlformats.org/markup-compatibility/2006">
          <mc:Choice Requires="x14">
            <control shapeId="2069" r:id="rId9" name="Check Box 21">
              <controlPr locked="0" defaultSize="0" autoFill="0" autoLine="0" autoPict="0">
                <anchor moveWithCells="1">
                  <from>
                    <xdr:col>2</xdr:col>
                    <xdr:colOff>28575</xdr:colOff>
                    <xdr:row>112</xdr:row>
                    <xdr:rowOff>9525</xdr:rowOff>
                  </from>
                  <to>
                    <xdr:col>3</xdr:col>
                    <xdr:colOff>38100</xdr:colOff>
                    <xdr:row>113</xdr:row>
                    <xdr:rowOff>76200</xdr:rowOff>
                  </to>
                </anchor>
              </controlPr>
            </control>
          </mc:Choice>
        </mc:AlternateContent>
        <mc:AlternateContent xmlns:mc="http://schemas.openxmlformats.org/markup-compatibility/2006">
          <mc:Choice Requires="x14">
            <control shapeId="2070" r:id="rId10" name="Check Box 22">
              <controlPr locked="0" defaultSize="0" autoFill="0" autoLine="0" autoPict="0">
                <anchor moveWithCells="1">
                  <from>
                    <xdr:col>2</xdr:col>
                    <xdr:colOff>19050</xdr:colOff>
                    <xdr:row>115</xdr:row>
                    <xdr:rowOff>47625</xdr:rowOff>
                  </from>
                  <to>
                    <xdr:col>3</xdr:col>
                    <xdr:colOff>19050</xdr:colOff>
                    <xdr:row>116</xdr:row>
                    <xdr:rowOff>104775</xdr:rowOff>
                  </to>
                </anchor>
              </controlPr>
            </control>
          </mc:Choice>
        </mc:AlternateContent>
        <mc:AlternateContent xmlns:mc="http://schemas.openxmlformats.org/markup-compatibility/2006">
          <mc:Choice Requires="x14">
            <control shapeId="2071" r:id="rId11" name="Check Box 23">
              <controlPr locked="0" defaultSize="0" autoFill="0" autoLine="0" autoPict="0">
                <anchor moveWithCells="1">
                  <from>
                    <xdr:col>2</xdr:col>
                    <xdr:colOff>28575</xdr:colOff>
                    <xdr:row>117</xdr:row>
                    <xdr:rowOff>57150</xdr:rowOff>
                  </from>
                  <to>
                    <xdr:col>3</xdr:col>
                    <xdr:colOff>38100</xdr:colOff>
                    <xdr:row>118</xdr:row>
                    <xdr:rowOff>104775</xdr:rowOff>
                  </to>
                </anchor>
              </controlPr>
            </control>
          </mc:Choice>
        </mc:AlternateContent>
        <mc:AlternateContent xmlns:mc="http://schemas.openxmlformats.org/markup-compatibility/2006">
          <mc:Choice Requires="x14">
            <control shapeId="2075" r:id="rId12" name="Check Box 27">
              <controlPr locked="0" defaultSize="0" autoFill="0" autoLine="0" autoPict="0">
                <anchor moveWithCells="1">
                  <from>
                    <xdr:col>42</xdr:col>
                    <xdr:colOff>142875</xdr:colOff>
                    <xdr:row>121</xdr:row>
                    <xdr:rowOff>28575</xdr:rowOff>
                  </from>
                  <to>
                    <xdr:col>42</xdr:col>
                    <xdr:colOff>2447925</xdr:colOff>
                    <xdr:row>122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5" id="{81DCBCEC-AAA9-4D2A-81FB-E4FF2AD2FE5D}">
            <xm:f>リスト!$F$2=TRUE</xm:f>
            <x14:dxf>
              <fill>
                <patternFill>
                  <bgColor theme="0"/>
                </patternFill>
              </fill>
            </x14:dxf>
          </x14:cfRule>
          <xm:sqref>A104:AO104 A103:U103 W103:AO103 A106:AO106 A105:U105 W105:AO105 A108:AO108 A107:U107 W107:AO107 A110:AI119 A109:U109 W109:AO109 A102:M102 AC102:AO102 A96:AO101 A94:G95 A124:B124 A120:A123 E124:AO124 A1:AO8 A17:AB17 AK17:AO17 AF17:AH17 A92:F93 J92:AB93 A18:AO58 A61:AO62 AM59 AM60:AO60 A59:AC60 AF59:AG60 A11:AO16 A10:U10 Y10:AG10 A64:AO73 A63:W63 Z63:AH63 AL63:AO63 AL10:AO10 A9:H9 K9:V9 A76:AO91 A74:C75 L74:AO75 X9:AO9</xm:sqref>
        </x14:conditionalFormatting>
        <x14:conditionalFormatting xmlns:xm="http://schemas.microsoft.com/office/excel/2006/main">
          <x14:cfRule type="expression" priority="143" id="{8DA635E8-4E5F-4E7D-A7F1-B5438EBC7881}">
            <xm:f>リスト!$F$2=TRUE</xm:f>
            <x14:dxf>
              <fill>
                <patternFill>
                  <bgColor theme="0"/>
                </patternFill>
              </fill>
            </x14:dxf>
          </x14:cfRule>
          <xm:sqref>K82</xm:sqref>
        </x14:conditionalFormatting>
        <x14:conditionalFormatting xmlns:xm="http://schemas.microsoft.com/office/excel/2006/main">
          <x14:cfRule type="expression" priority="141" id="{86E15058-666A-49AD-86E2-4D6A4DC92821}">
            <xm:f>リスト!$F$2=TRUE</xm:f>
            <x14:dxf>
              <fill>
                <patternFill>
                  <bgColor theme="0"/>
                </patternFill>
              </fill>
            </x14:dxf>
          </x14:cfRule>
          <xm:sqref>K87</xm:sqref>
        </x14:conditionalFormatting>
        <x14:conditionalFormatting xmlns:xm="http://schemas.microsoft.com/office/excel/2006/main">
          <x14:cfRule type="expression" priority="136" id="{9551443B-5236-4C5D-B8E9-24F99C5DBA08}">
            <xm:f>リスト!$F$2=TRUE</xm:f>
            <x14:dxf>
              <fill>
                <patternFill>
                  <bgColor theme="0"/>
                </patternFill>
              </fill>
            </x14:dxf>
          </x14:cfRule>
          <xm:sqref>O75</xm:sqref>
        </x14:conditionalFormatting>
        <x14:conditionalFormatting xmlns:xm="http://schemas.microsoft.com/office/excel/2006/main">
          <x14:cfRule type="expression" priority="133" id="{EF6C7046-6442-471F-BB6E-52ECCF25D1A1}">
            <xm:f>リスト!$F$2=TRUE</xm:f>
            <x14:dxf>
              <fill>
                <patternFill>
                  <bgColor theme="0"/>
                </patternFill>
              </fill>
            </x14:dxf>
          </x14:cfRule>
          <xm:sqref>T75</xm:sqref>
        </x14:conditionalFormatting>
        <x14:conditionalFormatting xmlns:xm="http://schemas.microsoft.com/office/excel/2006/main">
          <x14:cfRule type="expression" priority="130" id="{AD700039-4638-44CE-9F7C-E23EFE1B0CCD}">
            <xm:f>リスト!$F$2=TRUE</xm:f>
            <x14:dxf>
              <fill>
                <patternFill>
                  <bgColor theme="0"/>
                </patternFill>
              </fill>
            </x14:dxf>
          </x14:cfRule>
          <xm:sqref>Y75</xm:sqref>
        </x14:conditionalFormatting>
        <x14:conditionalFormatting xmlns:xm="http://schemas.microsoft.com/office/excel/2006/main">
          <x14:cfRule type="expression" priority="127" id="{9449D981-5067-4427-A441-29E0A665A089}">
            <xm:f>リスト!$F$2=TRUE</xm:f>
            <x14:dxf>
              <fill>
                <patternFill>
                  <bgColor theme="0"/>
                </patternFill>
              </fill>
            </x14:dxf>
          </x14:cfRule>
          <xm:sqref>AD75</xm:sqref>
        </x14:conditionalFormatting>
        <x14:conditionalFormatting xmlns:xm="http://schemas.microsoft.com/office/excel/2006/main">
          <x14:cfRule type="expression" priority="124" id="{EFDDEFF9-52B1-4956-BA48-802303278E7D}">
            <xm:f>リスト!$F$2=TRUE</xm:f>
            <x14:dxf>
              <fill>
                <patternFill>
                  <bgColor theme="0"/>
                </patternFill>
              </fill>
            </x14:dxf>
          </x14:cfRule>
          <xm:sqref>AI75</xm:sqref>
        </x14:conditionalFormatting>
        <x14:conditionalFormatting xmlns:xm="http://schemas.microsoft.com/office/excel/2006/main">
          <x14:cfRule type="expression" priority="121" id="{5146900A-1D66-4988-99F0-155EB4D1E215}">
            <xm:f>リスト!$F$2=TRUE</xm:f>
            <x14:dxf>
              <fill>
                <patternFill>
                  <bgColor theme="0"/>
                </patternFill>
              </fill>
            </x14:dxf>
          </x14:cfRule>
          <xm:sqref>AN75</xm:sqref>
        </x14:conditionalFormatting>
        <x14:conditionalFormatting xmlns:xm="http://schemas.microsoft.com/office/excel/2006/main">
          <x14:cfRule type="expression" priority="119" id="{F1CD008B-F4AB-49C4-A8C3-1195BEFCCD5D}">
            <xm:f>リスト!$F$2=TRUE</xm:f>
            <x14:dxf>
              <fill>
                <patternFill>
                  <bgColor theme="0"/>
                </patternFill>
              </fill>
            </x14:dxf>
          </x14:cfRule>
          <xm:sqref>Q76</xm:sqref>
        </x14:conditionalFormatting>
        <x14:conditionalFormatting xmlns:xm="http://schemas.microsoft.com/office/excel/2006/main">
          <x14:cfRule type="expression" priority="117" id="{11400BA3-ABF2-460D-A66C-0993EF95F679}">
            <xm:f>リスト!$F$2=TRUE</xm:f>
            <x14:dxf>
              <fill>
                <patternFill>
                  <bgColor theme="0"/>
                </patternFill>
              </fill>
            </x14:dxf>
          </x14:cfRule>
          <xm:sqref>V76</xm:sqref>
        </x14:conditionalFormatting>
        <x14:conditionalFormatting xmlns:xm="http://schemas.microsoft.com/office/excel/2006/main">
          <x14:cfRule type="expression" priority="115" id="{09D9B888-2CF2-4C39-98C3-790442585B11}">
            <xm:f>リスト!$F$2=TRUE</xm:f>
            <x14:dxf>
              <fill>
                <patternFill>
                  <bgColor theme="0"/>
                </patternFill>
              </fill>
            </x14:dxf>
          </x14:cfRule>
          <xm:sqref>AA76</xm:sqref>
        </x14:conditionalFormatting>
        <x14:conditionalFormatting xmlns:xm="http://schemas.microsoft.com/office/excel/2006/main">
          <x14:cfRule type="expression" priority="113" id="{4709E771-549F-4812-BCA0-45FB2F94A4A1}">
            <xm:f>リスト!$F$2=TRUE</xm:f>
            <x14:dxf>
              <fill>
                <patternFill>
                  <bgColor theme="0"/>
                </patternFill>
              </fill>
            </x14:dxf>
          </x14:cfRule>
          <xm:sqref>AF76</xm:sqref>
        </x14:conditionalFormatting>
        <x14:conditionalFormatting xmlns:xm="http://schemas.microsoft.com/office/excel/2006/main">
          <x14:cfRule type="expression" priority="111" id="{E13A85FC-DF45-45D7-A074-2073DE73CEB3}">
            <xm:f>リスト!$F$2=TRUE</xm:f>
            <x14:dxf>
              <fill>
                <patternFill>
                  <bgColor theme="0"/>
                </patternFill>
              </fill>
            </x14:dxf>
          </x14:cfRule>
          <xm:sqref>AK76</xm:sqref>
        </x14:conditionalFormatting>
        <x14:conditionalFormatting xmlns:xm="http://schemas.microsoft.com/office/excel/2006/main">
          <x14:cfRule type="expression" priority="109" id="{461602C6-8862-40E9-9317-159EA279DE24}">
            <xm:f>リスト!$F$2=TRUE</xm:f>
            <x14:dxf>
              <fill>
                <patternFill>
                  <bgColor theme="0"/>
                </patternFill>
              </fill>
            </x14:dxf>
          </x14:cfRule>
          <xm:sqref>Q69</xm:sqref>
        </x14:conditionalFormatting>
        <x14:conditionalFormatting xmlns:xm="http://schemas.microsoft.com/office/excel/2006/main">
          <x14:cfRule type="expression" priority="107" id="{AD2B4DE6-4D93-49F5-B367-5D18302227C9}">
            <xm:f>リスト!$F$2=TRUE</xm:f>
            <x14:dxf>
              <fill>
                <patternFill>
                  <bgColor theme="0"/>
                </patternFill>
              </fill>
            </x14:dxf>
          </x14:cfRule>
          <xm:sqref>L71</xm:sqref>
        </x14:conditionalFormatting>
        <x14:conditionalFormatting xmlns:xm="http://schemas.microsoft.com/office/excel/2006/main">
          <x14:cfRule type="expression" priority="103" id="{8CC06AEB-9DBF-4AA3-ACAC-927F44A6272C}">
            <xm:f>リスト!$F$2=TRUE</xm:f>
            <x14:dxf>
              <fill>
                <patternFill>
                  <bgColor theme="0"/>
                </patternFill>
              </fill>
            </x14:dxf>
          </x14:cfRule>
          <xm:sqref>Q91 V91 AA91 AF91 AK91</xm:sqref>
        </x14:conditionalFormatting>
        <x14:conditionalFormatting xmlns:xm="http://schemas.microsoft.com/office/excel/2006/main">
          <x14:cfRule type="expression" priority="99" id="{52787E5D-657C-4C75-A762-3BF024A8F679}">
            <xm:f>リスト!$F$2=TRUE</xm:f>
            <x14:dxf>
              <fill>
                <patternFill>
                  <bgColor theme="0"/>
                </patternFill>
              </fill>
            </x14:dxf>
          </x14:cfRule>
          <xm:sqref>R114</xm:sqref>
        </x14:conditionalFormatting>
        <x14:conditionalFormatting xmlns:xm="http://schemas.microsoft.com/office/excel/2006/main">
          <x14:cfRule type="expression" priority="95" id="{1EC207F6-C0B5-494C-AD79-481CDEE20BA7}">
            <xm:f>リスト!$F$2=TRUE</xm:f>
            <x14:dxf>
              <fill>
                <patternFill>
                  <bgColor theme="0"/>
                </patternFill>
              </fill>
            </x14:dxf>
          </x14:cfRule>
          <xm:sqref>O115</xm:sqref>
        </x14:conditionalFormatting>
        <x14:conditionalFormatting xmlns:xm="http://schemas.microsoft.com/office/excel/2006/main">
          <x14:cfRule type="expression" priority="78" id="{C93CEC8E-D02A-4959-A3B0-447704DEC634}">
            <xm:f>リスト!$F$2=TRUE</xm:f>
            <x14:dxf>
              <font>
                <color theme="1"/>
              </font>
            </x14:dxf>
          </x14:cfRule>
          <xm:sqref>AQ120:AS123</xm:sqref>
        </x14:conditionalFormatting>
        <x14:conditionalFormatting xmlns:xm="http://schemas.microsoft.com/office/excel/2006/main">
          <x14:cfRule type="expression" priority="53" id="{4D3D5801-EA78-4FED-95F0-074B549B82AD}">
            <xm:f>'C:\経済支援チーム\1_入学料・授業料免除\01授業料免除\申請書\H31-1【在学生用】【作成中】\EXCEL申請書【未】\[2018-2免除申請（留学生以外）　.xlsx]リスト'!#REF!=TRUE</xm:f>
            <x14:dxf>
              <fill>
                <patternFill>
                  <bgColor theme="0"/>
                </patternFill>
              </fill>
            </x14:dxf>
          </x14:cfRule>
          <xm:sqref>N102:AB102</xm:sqref>
        </x14:conditionalFormatting>
        <x14:conditionalFormatting xmlns:xm="http://schemas.microsoft.com/office/excel/2006/main">
          <x14:cfRule type="expression" priority="50" id="{7844D4C9-9E5C-472B-8BED-3C4F078A224F}">
            <xm:f>リスト!$F$2=TRUE</xm:f>
            <x14:dxf>
              <fill>
                <patternFill>
                  <bgColor theme="0"/>
                </patternFill>
              </fill>
            </x14:dxf>
          </x14:cfRule>
          <xm:sqref>V103</xm:sqref>
        </x14:conditionalFormatting>
        <x14:conditionalFormatting xmlns:xm="http://schemas.microsoft.com/office/excel/2006/main">
          <x14:cfRule type="expression" priority="47" id="{33AB0AF1-7BE7-421A-8218-D7E28B9984CB}">
            <xm:f>リスト!$F$2=TRUE</xm:f>
            <x14:dxf>
              <fill>
                <patternFill>
                  <bgColor theme="0"/>
                </patternFill>
              </fill>
            </x14:dxf>
          </x14:cfRule>
          <xm:sqref>V105</xm:sqref>
        </x14:conditionalFormatting>
        <x14:conditionalFormatting xmlns:xm="http://schemas.microsoft.com/office/excel/2006/main">
          <x14:cfRule type="expression" priority="44" id="{98563708-8C9A-439D-B3D8-53D7AFA2F402}">
            <xm:f>リスト!$F$2=TRUE</xm:f>
            <x14:dxf>
              <fill>
                <patternFill>
                  <bgColor theme="0"/>
                </patternFill>
              </fill>
            </x14:dxf>
          </x14:cfRule>
          <xm:sqref>V107</xm:sqref>
        </x14:conditionalFormatting>
        <x14:conditionalFormatting xmlns:xm="http://schemas.microsoft.com/office/excel/2006/main">
          <x14:cfRule type="expression" priority="41" id="{2AE76394-BBAC-4267-9EAC-9C1E1DA425C6}">
            <xm:f>リスト!$F$2=TRUE</xm:f>
            <x14:dxf>
              <fill>
                <patternFill>
                  <bgColor theme="0"/>
                </patternFill>
              </fill>
            </x14:dxf>
          </x14:cfRule>
          <xm:sqref>V109</xm:sqref>
        </x14:conditionalFormatting>
        <x14:conditionalFormatting xmlns:xm="http://schemas.microsoft.com/office/excel/2006/main">
          <x14:cfRule type="expression" priority="37" id="{EECB63BB-3174-46FD-8286-B6360526D35D}">
            <xm:f>リスト!$F$2=TRUE</xm:f>
            <x14:dxf>
              <fill>
                <patternFill>
                  <bgColor theme="0"/>
                </patternFill>
              </fill>
            </x14:dxf>
          </x14:cfRule>
          <xm:sqref>AI17:AJ17</xm:sqref>
        </x14:conditionalFormatting>
        <x14:conditionalFormatting xmlns:xm="http://schemas.microsoft.com/office/excel/2006/main">
          <x14:cfRule type="expression" priority="33" id="{DF654231-CFA4-4DC6-824F-E7BB82E85FB3}">
            <xm:f>リスト!$F$2=TRUE</xm:f>
            <x14:dxf>
              <fill>
                <patternFill>
                  <bgColor theme="0"/>
                </patternFill>
              </fill>
            </x14:dxf>
          </x14:cfRule>
          <xm:sqref>H94</xm:sqref>
        </x14:conditionalFormatting>
        <x14:conditionalFormatting xmlns:xm="http://schemas.microsoft.com/office/excel/2006/main">
          <x14:cfRule type="expression" priority="31" id="{F11F3B2F-89E7-4A16-A63B-46348E7EBB15}">
            <xm:f>リスト!$F$2=TRUE</xm:f>
            <x14:dxf>
              <fill>
                <patternFill>
                  <bgColor theme="0"/>
                </patternFill>
              </fill>
            </x14:dxf>
          </x14:cfRule>
          <xm:sqref>S94</xm:sqref>
        </x14:conditionalFormatting>
        <x14:conditionalFormatting xmlns:xm="http://schemas.microsoft.com/office/excel/2006/main">
          <x14:cfRule type="expression" priority="21" id="{55FEA66D-2ECD-4D24-B5C2-106CB06E9105}">
            <xm:f>リスト!$F$2=TRUE</xm:f>
            <x14:dxf>
              <fill>
                <patternFill>
                  <bgColor theme="0"/>
                </patternFill>
              </fill>
            </x14:dxf>
          </x14:cfRule>
          <xm:sqref>G92:I93</xm:sqref>
        </x14:conditionalFormatting>
        <x14:conditionalFormatting xmlns:xm="http://schemas.microsoft.com/office/excel/2006/main">
          <x14:cfRule type="expression" priority="15" id="{C3F845F1-C072-4F97-B0AD-7C33BA3BB0B5}">
            <xm:f>'[【新入生】2020-1免除申請（留学生以外）.xlsx]リスト'!#REF!=TRUE</xm:f>
            <x14:dxf>
              <fill>
                <patternFill>
                  <bgColor theme="0"/>
                </patternFill>
              </fill>
            </x14:dxf>
          </x14:cfRule>
          <xm:sqref>X63:Y63</xm:sqref>
        </x14:conditionalFormatting>
        <x14:conditionalFormatting xmlns:xm="http://schemas.microsoft.com/office/excel/2006/main">
          <x14:cfRule type="expression" priority="9" id="{EC56E897-E8CB-4E01-995C-7B65D17C9B4B}">
            <xm:f>'[【新入生】2021-1免除申請（留学生以外）.xlsx]リスト'!#REF!=TRUE</xm:f>
            <x14:dxf>
              <fill>
                <patternFill>
                  <bgColor theme="0"/>
                </patternFill>
              </fill>
            </x14:dxf>
          </x14:cfRule>
          <xm:sqref>V10</xm:sqref>
        </x14:conditionalFormatting>
        <x14:conditionalFormatting xmlns:xm="http://schemas.microsoft.com/office/excel/2006/main">
          <x14:cfRule type="expression" priority="7" id="{A7467C32-7D97-4C9A-ABF0-D7B60964138D}">
            <xm:f>'[【新入生】2021-1免除申請（留学生以外）.xlsx]リスト'!#REF!=TRUE</xm:f>
            <x14:dxf>
              <fill>
                <patternFill>
                  <bgColor theme="0"/>
                </patternFill>
              </fill>
            </x14:dxf>
          </x14:cfRule>
          <xm:sqref>AH10:AI10</xm:sqref>
        </x14:conditionalFormatting>
        <x14:conditionalFormatting xmlns:xm="http://schemas.microsoft.com/office/excel/2006/main">
          <x14:cfRule type="expression" priority="5" id="{FA270E15-8A7D-466D-A871-7E2AD3FBF032}">
            <xm:f>'C:\経済支援チーム\1_入学料・授業料免除\01授業料免除\申請書\R2-1【在学生用】\EXCEL申請書\[2020-1免除申請（留学生以外）.xlsx]リスト'!#REF!=TRUE</xm:f>
            <x14:dxf>
              <fill>
                <patternFill>
                  <bgColor theme="0"/>
                </patternFill>
              </fill>
            </x14:dxf>
          </x14:cfRule>
          <xm:sqref>H95:L95 S95:X95</xm:sqref>
        </x14:conditionalFormatting>
        <x14:conditionalFormatting xmlns:xm="http://schemas.microsoft.com/office/excel/2006/main">
          <x14:cfRule type="expression" priority="3" id="{555943F3-120B-4852-B4D9-11188D2C56D1}">
            <xm:f>'C:\経済支援チーム\1_入学料・授業料免除\01授業料免除\申請書\R3-1【在学生用】2月\EXCEL申請書\[2021-1免除申請（留学生以外）.xlsx]リスト'!#REF!=TRUE</xm:f>
            <x14:dxf>
              <fill>
                <patternFill>
                  <bgColor theme="0"/>
                </patternFill>
              </fill>
            </x14:dxf>
          </x14:cfRule>
          <xm:sqref>AI63:AJ63</xm:sqref>
        </x14:conditionalFormatting>
        <x14:conditionalFormatting xmlns:xm="http://schemas.microsoft.com/office/excel/2006/main">
          <x14:cfRule type="expression" priority="1" id="{9C879FEC-46D6-44B3-AE7D-0FFA38CF1FD5}">
            <xm:f>'[【新入生】2021-1免除申請（留学生以外）.xlsx]リスト'!#REF!=TRUE</xm:f>
            <x14:dxf>
              <fill>
                <patternFill>
                  <bgColor theme="0"/>
                </patternFill>
              </fill>
            </x14:dxf>
          </x14:cfRule>
          <xm:sqref>I9:J9</xm:sqref>
        </x14:conditionalFormatting>
      </x14:conditionalFormattings>
    </ext>
    <ext xmlns:x14="http://schemas.microsoft.com/office/spreadsheetml/2009/9/main" uri="{CCE6A557-97BC-4b89-ADB6-D9C93CAAB3DF}">
      <x14:dataValidations xmlns:xm="http://schemas.microsoft.com/office/excel/2006/main" xWindow="277" yWindow="534" count="1">
        <x14:dataValidation type="list" allowBlank="1" showInputMessage="1" showErrorMessage="1" xr:uid="{00000000-0002-0000-0000-000031000000}">
          <x14:formula1>
            <xm:f>リスト!$A$2:$A$10</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4"/>
  <sheetViews>
    <sheetView zoomScale="90" zoomScaleNormal="90" workbookViewId="0">
      <selection activeCell="P1" sqref="P1"/>
    </sheetView>
  </sheetViews>
  <sheetFormatPr defaultRowHeight="13.5" x14ac:dyDescent="0.15"/>
  <cols>
    <col min="1" max="1" width="6" customWidth="1"/>
    <col min="2" max="2" width="14.125" customWidth="1"/>
    <col min="3" max="6" width="12.125" customWidth="1"/>
    <col min="8" max="8" width="18.125" customWidth="1"/>
    <col min="9" max="15" width="19.25" customWidth="1"/>
    <col min="16" max="16" width="19.5" customWidth="1"/>
  </cols>
  <sheetData>
    <row r="1" spans="2:15" x14ac:dyDescent="0.15">
      <c r="B1" t="s">
        <v>213</v>
      </c>
      <c r="C1" s="64" t="s">
        <v>209</v>
      </c>
      <c r="D1" s="64" t="s">
        <v>210</v>
      </c>
      <c r="E1" s="64" t="s">
        <v>211</v>
      </c>
      <c r="F1" s="64" t="s">
        <v>212</v>
      </c>
      <c r="H1" s="100" t="s">
        <v>101</v>
      </c>
      <c r="I1" s="100" t="s">
        <v>118</v>
      </c>
      <c r="J1" s="100" t="s">
        <v>224</v>
      </c>
      <c r="K1" s="100" t="s">
        <v>119</v>
      </c>
      <c r="L1" s="100" t="s">
        <v>120</v>
      </c>
      <c r="M1" s="100" t="s">
        <v>121</v>
      </c>
      <c r="N1" s="100" t="s">
        <v>122</v>
      </c>
      <c r="O1" s="100" t="s">
        <v>123</v>
      </c>
    </row>
    <row r="2" spans="2:15" x14ac:dyDescent="0.15">
      <c r="B2" t="s">
        <v>200</v>
      </c>
      <c r="C2" s="65" t="b">
        <v>0</v>
      </c>
      <c r="D2" s="65" t="b">
        <v>0</v>
      </c>
      <c r="E2" s="66" t="b">
        <v>0</v>
      </c>
      <c r="F2" s="66" t="b">
        <v>0</v>
      </c>
      <c r="H2" t="s">
        <v>225</v>
      </c>
      <c r="I2" t="s">
        <v>124</v>
      </c>
      <c r="J2" t="s">
        <v>226</v>
      </c>
      <c r="K2" t="s">
        <v>133</v>
      </c>
      <c r="L2" t="s">
        <v>140</v>
      </c>
      <c r="M2" t="s">
        <v>153</v>
      </c>
      <c r="N2" t="s">
        <v>160</v>
      </c>
      <c r="O2" t="s">
        <v>123</v>
      </c>
    </row>
    <row r="3" spans="2:15" x14ac:dyDescent="0.15">
      <c r="B3" t="s">
        <v>8</v>
      </c>
      <c r="C3" s="65" t="b">
        <v>0</v>
      </c>
      <c r="D3" s="65" t="b">
        <v>0</v>
      </c>
      <c r="E3" s="66" t="b">
        <v>0</v>
      </c>
      <c r="F3" s="66"/>
      <c r="H3" t="s">
        <v>227</v>
      </c>
      <c r="I3" t="s">
        <v>125</v>
      </c>
      <c r="J3" t="s">
        <v>228</v>
      </c>
      <c r="K3" t="s">
        <v>134</v>
      </c>
      <c r="L3" t="s">
        <v>141</v>
      </c>
      <c r="M3" t="s">
        <v>147</v>
      </c>
      <c r="N3" t="s">
        <v>161</v>
      </c>
      <c r="O3" t="s">
        <v>229</v>
      </c>
    </row>
    <row r="4" spans="2:15" x14ac:dyDescent="0.15">
      <c r="B4" t="s">
        <v>9</v>
      </c>
      <c r="C4" s="65"/>
      <c r="D4" s="65" t="b">
        <v>0</v>
      </c>
      <c r="E4" s="66" t="b">
        <v>0</v>
      </c>
      <c r="F4" s="66"/>
      <c r="H4" t="s">
        <v>229</v>
      </c>
      <c r="I4" t="s">
        <v>126</v>
      </c>
      <c r="J4" t="s">
        <v>230</v>
      </c>
      <c r="K4" t="s">
        <v>135</v>
      </c>
      <c r="L4" t="s">
        <v>142</v>
      </c>
      <c r="M4" t="s">
        <v>148</v>
      </c>
      <c r="N4" t="s">
        <v>162</v>
      </c>
    </row>
    <row r="5" spans="2:15" x14ac:dyDescent="0.15">
      <c r="B5" t="s">
        <v>269</v>
      </c>
      <c r="C5" s="65"/>
      <c r="D5" s="65" t="b">
        <v>0</v>
      </c>
      <c r="E5" s="66" t="b">
        <v>0</v>
      </c>
      <c r="F5" s="66"/>
      <c r="I5" t="s">
        <v>127</v>
      </c>
      <c r="J5" t="s">
        <v>231</v>
      </c>
      <c r="K5" t="s">
        <v>136</v>
      </c>
      <c r="L5" t="s">
        <v>143</v>
      </c>
      <c r="M5" t="s">
        <v>149</v>
      </c>
      <c r="N5" t="s">
        <v>163</v>
      </c>
    </row>
    <row r="6" spans="2:15" x14ac:dyDescent="0.15">
      <c r="B6" t="s">
        <v>232</v>
      </c>
      <c r="C6" s="65"/>
      <c r="D6" s="65" t="b">
        <v>0</v>
      </c>
      <c r="E6" s="66"/>
      <c r="F6" s="66"/>
      <c r="I6" t="s">
        <v>128</v>
      </c>
      <c r="J6" t="s">
        <v>233</v>
      </c>
      <c r="K6" t="s">
        <v>137</v>
      </c>
      <c r="L6" t="s">
        <v>144</v>
      </c>
      <c r="M6" t="s">
        <v>150</v>
      </c>
      <c r="N6" t="s">
        <v>164</v>
      </c>
    </row>
    <row r="7" spans="2:15" x14ac:dyDescent="0.15">
      <c r="B7" t="s">
        <v>234</v>
      </c>
      <c r="C7" s="65"/>
      <c r="D7" s="65" t="b">
        <v>0</v>
      </c>
      <c r="E7" s="66"/>
      <c r="F7" s="66"/>
      <c r="I7" t="s">
        <v>129</v>
      </c>
      <c r="J7" t="s">
        <v>229</v>
      </c>
      <c r="K7" t="s">
        <v>138</v>
      </c>
      <c r="L7" t="s">
        <v>145</v>
      </c>
      <c r="M7" t="s">
        <v>151</v>
      </c>
      <c r="N7" t="s">
        <v>102</v>
      </c>
    </row>
    <row r="8" spans="2:15" x14ac:dyDescent="0.15">
      <c r="I8" t="s">
        <v>130</v>
      </c>
      <c r="K8" t="s">
        <v>139</v>
      </c>
      <c r="L8" t="s">
        <v>146</v>
      </c>
      <c r="M8" t="s">
        <v>152</v>
      </c>
      <c r="N8" t="s">
        <v>165</v>
      </c>
    </row>
    <row r="9" spans="2:15" x14ac:dyDescent="0.15">
      <c r="I9" t="s">
        <v>131</v>
      </c>
      <c r="K9" t="s">
        <v>229</v>
      </c>
      <c r="L9" t="s">
        <v>229</v>
      </c>
      <c r="M9" t="s">
        <v>154</v>
      </c>
      <c r="N9" t="s">
        <v>166</v>
      </c>
    </row>
    <row r="10" spans="2:15" x14ac:dyDescent="0.15">
      <c r="I10" t="s">
        <v>132</v>
      </c>
      <c r="M10" t="s">
        <v>155</v>
      </c>
      <c r="N10" t="s">
        <v>167</v>
      </c>
    </row>
    <row r="11" spans="2:15" x14ac:dyDescent="0.15">
      <c r="I11" t="s">
        <v>229</v>
      </c>
      <c r="M11" t="s">
        <v>156</v>
      </c>
      <c r="N11" t="s">
        <v>168</v>
      </c>
    </row>
    <row r="12" spans="2:15" x14ac:dyDescent="0.15">
      <c r="M12" t="s">
        <v>157</v>
      </c>
      <c r="N12" t="s">
        <v>170</v>
      </c>
    </row>
    <row r="13" spans="2:15" x14ac:dyDescent="0.15">
      <c r="M13" t="s">
        <v>158</v>
      </c>
      <c r="N13" t="s">
        <v>174</v>
      </c>
    </row>
    <row r="14" spans="2:15" x14ac:dyDescent="0.15">
      <c r="M14" t="s">
        <v>159</v>
      </c>
      <c r="N14" t="s">
        <v>175</v>
      </c>
    </row>
    <row r="15" spans="2:15" x14ac:dyDescent="0.15">
      <c r="M15" t="s">
        <v>266</v>
      </c>
      <c r="N15" t="s">
        <v>176</v>
      </c>
    </row>
    <row r="16" spans="2:15" x14ac:dyDescent="0.15">
      <c r="M16" t="s">
        <v>267</v>
      </c>
      <c r="N16" t="s">
        <v>178</v>
      </c>
    </row>
    <row r="17" spans="8:16" x14ac:dyDescent="0.15">
      <c r="M17" t="s">
        <v>229</v>
      </c>
      <c r="N17" t="s">
        <v>179</v>
      </c>
    </row>
    <row r="18" spans="8:16" x14ac:dyDescent="0.15">
      <c r="N18" t="s">
        <v>180</v>
      </c>
    </row>
    <row r="19" spans="8:16" x14ac:dyDescent="0.15">
      <c r="N19" t="s">
        <v>169</v>
      </c>
    </row>
    <row r="20" spans="8:16" x14ac:dyDescent="0.15">
      <c r="N20" t="s">
        <v>171</v>
      </c>
    </row>
    <row r="21" spans="8:16" x14ac:dyDescent="0.15">
      <c r="N21" t="s">
        <v>177</v>
      </c>
    </row>
    <row r="22" spans="8:16" x14ac:dyDescent="0.15">
      <c r="N22" t="s">
        <v>172</v>
      </c>
    </row>
    <row r="23" spans="8:16" x14ac:dyDescent="0.15">
      <c r="N23" t="s">
        <v>173</v>
      </c>
    </row>
    <row r="24" spans="8:16" x14ac:dyDescent="0.15">
      <c r="N24" t="s">
        <v>257</v>
      </c>
    </row>
    <row r="25" spans="8:16" x14ac:dyDescent="0.15">
      <c r="N25" t="s">
        <v>258</v>
      </c>
    </row>
    <row r="26" spans="8:16" x14ac:dyDescent="0.15">
      <c r="N26" t="s">
        <v>268</v>
      </c>
    </row>
    <row r="27" spans="8:16" x14ac:dyDescent="0.15">
      <c r="N27" t="s">
        <v>229</v>
      </c>
    </row>
    <row r="28" spans="8:16" x14ac:dyDescent="0.15">
      <c r="H28" s="100" t="s">
        <v>10</v>
      </c>
      <c r="I28" s="100" t="s">
        <v>11</v>
      </c>
      <c r="J28" s="100" t="s">
        <v>12</v>
      </c>
      <c r="K28" s="100" t="s">
        <v>13</v>
      </c>
      <c r="L28" s="100" t="s">
        <v>14</v>
      </c>
      <c r="M28" s="100" t="s">
        <v>15</v>
      </c>
      <c r="N28" s="100" t="s">
        <v>16</v>
      </c>
      <c r="O28" s="100" t="s">
        <v>17</v>
      </c>
      <c r="P28" s="100" t="s">
        <v>18</v>
      </c>
    </row>
    <row r="29" spans="8:16" x14ac:dyDescent="0.15">
      <c r="H29" t="s">
        <v>97</v>
      </c>
      <c r="I29" t="s">
        <v>235</v>
      </c>
      <c r="J29" t="s">
        <v>101</v>
      </c>
      <c r="K29" t="s">
        <v>104</v>
      </c>
      <c r="L29" t="s">
        <v>107</v>
      </c>
      <c r="M29" t="s">
        <v>113</v>
      </c>
      <c r="N29" t="s">
        <v>16</v>
      </c>
      <c r="O29" t="s">
        <v>229</v>
      </c>
      <c r="P29" t="s">
        <v>229</v>
      </c>
    </row>
    <row r="30" spans="8:16" x14ac:dyDescent="0.15">
      <c r="H30" t="s">
        <v>98</v>
      </c>
      <c r="I30" t="s">
        <v>100</v>
      </c>
      <c r="J30" t="s">
        <v>102</v>
      </c>
      <c r="K30" t="s">
        <v>105</v>
      </c>
      <c r="L30" t="s">
        <v>108</v>
      </c>
      <c r="M30" t="s">
        <v>114</v>
      </c>
      <c r="N30" t="s">
        <v>116</v>
      </c>
    </row>
    <row r="31" spans="8:16" x14ac:dyDescent="0.15">
      <c r="H31" t="s">
        <v>99</v>
      </c>
      <c r="J31" t="s">
        <v>103</v>
      </c>
      <c r="K31" t="s">
        <v>106</v>
      </c>
      <c r="L31" t="s">
        <v>109</v>
      </c>
      <c r="M31" t="s">
        <v>115</v>
      </c>
      <c r="N31" t="s">
        <v>117</v>
      </c>
    </row>
    <row r="32" spans="8:16" x14ac:dyDescent="0.15">
      <c r="L32" t="s">
        <v>110</v>
      </c>
    </row>
    <row r="33" spans="12:12" x14ac:dyDescent="0.15">
      <c r="L33" t="s">
        <v>111</v>
      </c>
    </row>
    <row r="34" spans="12:12" x14ac:dyDescent="0.15">
      <c r="L34" t="s">
        <v>112</v>
      </c>
    </row>
  </sheetData>
  <phoneticPr fontId="1"/>
  <conditionalFormatting sqref="A13 C8:D10 A1:F1 A2:B4 A5:A11 B5:B9">
    <cfRule type="expression" dxfId="1" priority="2">
      <formula>CELL("protect",A1)=0</formula>
    </cfRule>
  </conditionalFormatting>
  <conditionalFormatting sqref="H28:P28">
    <cfRule type="expression" dxfId="0" priority="1">
      <formula>CELL("protect",H28)=0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申請書</vt:lpstr>
      <vt:lpstr>リスト</vt:lpstr>
      <vt:lpstr>申請書!Print_Area</vt:lpstr>
      <vt:lpstr>システム情報工学</vt:lpstr>
      <vt:lpstr>ビジネス科学</vt:lpstr>
      <vt:lpstr>医</vt:lpstr>
      <vt:lpstr>学群</vt:lpstr>
      <vt:lpstr>教育</vt:lpstr>
      <vt:lpstr>芸術専門</vt:lpstr>
      <vt:lpstr>研究科</vt:lpstr>
      <vt:lpstr>社会・国際</vt:lpstr>
      <vt:lpstr>情報</vt:lpstr>
      <vt:lpstr>人間</vt:lpstr>
      <vt:lpstr>人間総合科学</vt:lpstr>
      <vt:lpstr>人文・文化</vt:lpstr>
      <vt:lpstr>人文社会科学</vt:lpstr>
      <vt:lpstr>図書館情報メディア</vt:lpstr>
      <vt:lpstr>数理物質科学</vt:lpstr>
      <vt:lpstr>生命環境</vt:lpstr>
      <vt:lpstr>生命環境科学</vt:lpstr>
      <vt:lpstr>体育専門</vt:lpstr>
      <vt:lpstr>理工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2016-06-03T06:31:31Z</dcterms:created>
  <dcterms:modified xsi:type="dcterms:W3CDTF">2025-03-27T10:52:27Z</dcterms:modified>
</cp:coreProperties>
</file>