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updateLinks="never" defaultThemeVersion="124226"/>
  <xr:revisionPtr revIDLastSave="0" documentId="13_ncr:1_{D7C02DB7-93A2-45BC-8439-3E2B369C131F}" xr6:coauthVersionLast="47" xr6:coauthVersionMax="47" xr10:uidLastSave="{00000000-0000-0000-0000-000000000000}"/>
  <bookViews>
    <workbookView xWindow="-120" yWindow="-120" windowWidth="29040" windowHeight="15720" xr2:uid="{00000000-000D-0000-FFFF-FFFF00000000}"/>
  </bookViews>
  <sheets>
    <sheet name="申請書" sheetId="1" r:id="rId1"/>
    <sheet name="リスト" sheetId="2" state="hidden" r:id="rId2"/>
  </sheets>
  <externalReferences>
    <externalReference r:id="rId3"/>
    <externalReference r:id="rId4"/>
  </externalReferences>
  <definedNames>
    <definedName name="_xlnm.Print_Area" localSheetId="0">申請書!$A$1:$AP$125</definedName>
    <definedName name="システム情報工学">リスト!$L$2:$L$10</definedName>
    <definedName name="ビジネス科学">リスト!$J$2:$J$7</definedName>
    <definedName name="医">リスト!$N$31:$N$33</definedName>
    <definedName name="学群">リスト!$H$30:$P$30</definedName>
    <definedName name="教育">リスト!$H$2:$H$4</definedName>
    <definedName name="芸術専門">リスト!$P$31</definedName>
    <definedName name="研究科">リスト!$H$1:$O$1</definedName>
    <definedName name="社会・国際">リスト!$I$31:$I$32</definedName>
    <definedName name="情報">リスト!$M$31:$M$33</definedName>
    <definedName name="人間">リスト!$J$31:$J$33</definedName>
    <definedName name="人間総合科学">リスト!$N$2:$N$26</definedName>
    <definedName name="人文・文化">リスト!$H$31:$H$33</definedName>
    <definedName name="人文社会科学">リスト!$I$2:$I$11</definedName>
    <definedName name="図書館情報メディア">リスト!$O$2:$O$3</definedName>
    <definedName name="数理物質科学">リスト!$K$2:$K$9</definedName>
    <definedName name="生命環境">リスト!$K$31:$K$33</definedName>
    <definedName name="生命環境科学">リスト!$M$2:$M$15</definedName>
    <definedName name="体育専門">リスト!$O$31</definedName>
    <definedName name="理工">リスト!$L$31:$L$36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96" i="1" l="1"/>
  <c r="AQ99" i="1"/>
  <c r="AQ106" i="1" l="1"/>
  <c r="G62" i="1" l="1"/>
  <c r="AQ9" i="1" l="1"/>
  <c r="AQ110" i="1" l="1"/>
  <c r="AQ95" i="1" l="1"/>
  <c r="AQ60" i="1" l="1"/>
  <c r="AQ59" i="1"/>
  <c r="AQ112" i="1" l="1"/>
  <c r="AQ18" i="1" l="1"/>
  <c r="AQ94" i="1" l="1"/>
  <c r="V83" i="1" l="1"/>
  <c r="AQ74" i="1" l="1"/>
  <c r="AQ3" i="1" l="1"/>
  <c r="AQ23" i="1" l="1"/>
  <c r="AQ19" i="1"/>
  <c r="AQ119" i="1" l="1"/>
  <c r="AQ118" i="1"/>
  <c r="AQ113" i="1" l="1"/>
  <c r="AQ75" i="1" l="1"/>
  <c r="AQ7" i="1" l="1"/>
  <c r="L91" i="1" l="1"/>
  <c r="L83" i="1" l="1"/>
  <c r="Q83" i="1"/>
  <c r="AA83" i="1"/>
  <c r="AF83" i="1"/>
  <c r="AK83" i="1"/>
  <c r="AK91" i="1" l="1"/>
  <c r="Q91" i="1"/>
  <c r="V91" i="1"/>
  <c r="AA91" i="1"/>
  <c r="AF91" i="1"/>
  <c r="AQ28" i="1" l="1"/>
  <c r="AQ12" i="1"/>
  <c r="AQ10" i="1"/>
  <c r="AQ8" i="1"/>
  <c r="AQ6" i="1"/>
  <c r="AQ5" i="1"/>
  <c r="AQ4" i="1"/>
  <c r="AQ64" i="1"/>
  <c r="AQ65" i="1"/>
  <c r="AQ66" i="1"/>
  <c r="AQ114" i="1"/>
  <c r="AQ111" i="1"/>
  <c r="AQ109" i="1"/>
  <c r="AQ108" i="1"/>
  <c r="AQ107" i="1"/>
  <c r="AQ105" i="1"/>
  <c r="AQ104" i="1"/>
  <c r="AQ103" i="1"/>
  <c r="AQ101" i="1"/>
  <c r="AQ93" i="1"/>
  <c r="AQ73" i="1"/>
  <c r="AQ72" i="1"/>
  <c r="G64" i="1" l="1"/>
  <c r="G63" i="1"/>
  <c r="N63" i="1"/>
  <c r="N62" i="1"/>
  <c r="Z63" i="1"/>
  <c r="AL63" i="1"/>
  <c r="AL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19" authorId="0" shapeId="0" xr:uid="{00000000-0006-0000-0000-000001000000}">
      <text>
        <r>
          <rPr>
            <sz val="8"/>
            <color indexed="81"/>
            <rFont val="ＭＳ Ｐゴシック"/>
            <family val="3"/>
            <charset val="128"/>
          </rPr>
          <t>どちらかを選択してください。
徴収猶予を選択し許可された場合、口座振替はありません。2月末まで支払い猶予となり払込票による納付となります。なお、払込手数料の負担が必要となります。</t>
        </r>
      </text>
    </comment>
    <comment ref="AO22" authorId="0" shapeId="0" xr:uid="{00000000-0006-0000-0000-000002000000}">
      <text>
        <r>
          <rPr>
            <b/>
            <sz val="8"/>
            <color indexed="81"/>
            <rFont val="ＭＳ Ｐゴシック"/>
            <family val="3"/>
            <charset val="128"/>
          </rPr>
          <t xml:space="preserve">授業料免除を申請する理由【全員入力】
</t>
        </r>
        <r>
          <rPr>
            <sz val="8"/>
            <color indexed="81"/>
            <rFont val="ＭＳ Ｐゴシック"/>
            <family val="3"/>
            <charset val="128"/>
          </rPr>
          <t>授業料免除を申請する理由について、該当する番号一つをチェックしてください。</t>
        </r>
      </text>
    </comment>
    <comment ref="B28" authorId="0" shapeId="0" xr:uid="{00000000-0006-0000-0000-000003000000}">
      <text>
        <r>
          <rPr>
            <b/>
            <sz val="7"/>
            <color indexed="81"/>
            <rFont val="ＭＳ Ｐゴシック"/>
            <family val="3"/>
            <charset val="128"/>
          </rPr>
          <t>申請の理由及び家庭の事情等</t>
        </r>
        <r>
          <rPr>
            <sz val="7"/>
            <color indexed="81"/>
            <rFont val="ＭＳ Ｐゴシック"/>
            <family val="3"/>
            <charset val="128"/>
          </rPr>
          <t xml:space="preserve">
・家庭の収入状況
・障害者、長期療養者の状況
・災害の詳細な被災状況
・主たる家計支持者が無職または失職の場合、いつからその状況にあるのか
・生活費を現在はどのようにまかなっているのか
・経常的な収入が皆無または僅かな場合は、生活の方法 </t>
        </r>
      </text>
    </comment>
    <comment ref="Q69" authorId="0" shapeId="0" xr:uid="{00000000-0006-0000-0000-000004000000}">
      <text>
        <r>
          <rPr>
            <b/>
            <sz val="8"/>
            <color indexed="81"/>
            <rFont val="ＭＳ Ｐゴシック"/>
            <family val="3"/>
            <charset val="128"/>
          </rPr>
          <t>所得の金額および特別控除の金額についてはすべて入力（千円未満四捨五入）。
一つの欄に複数の項目が該当する場合には、各項目において</t>
        </r>
        <r>
          <rPr>
            <b/>
            <u/>
            <sz val="8"/>
            <color indexed="81"/>
            <rFont val="ＭＳ Ｐゴシック"/>
            <family val="3"/>
            <charset val="128"/>
          </rPr>
          <t>千円未満を四捨五入した数値</t>
        </r>
        <r>
          <rPr>
            <b/>
            <sz val="8"/>
            <color indexed="81"/>
            <rFont val="ＭＳ Ｐゴシック"/>
            <family val="3"/>
            <charset val="128"/>
          </rPr>
          <t>を合算して入力。</t>
        </r>
      </text>
    </comment>
    <comment ref="AK76" authorId="0" shapeId="0" xr:uid="{00000000-0006-0000-0000-000005000000}">
      <text>
        <r>
          <rPr>
            <b/>
            <sz val="8"/>
            <color indexed="81"/>
            <rFont val="ＭＳ Ｐゴシック"/>
            <family val="3"/>
            <charset val="128"/>
          </rPr>
          <t>所得【全員入力】</t>
        </r>
        <r>
          <rPr>
            <sz val="8"/>
            <color indexed="81"/>
            <rFont val="ＭＳ Ｐゴシック"/>
            <family val="3"/>
            <charset val="128"/>
          </rPr>
          <t xml:space="preserve">
【所得】
・「家族及び所得欄」の※のついている項目は２０２３年度課税証明書（非課税証明書）または所得証明書から入力
・該当する項目別に原則として、２０２２年分（1月～12月）収入額（所得額）を入力
・家計急変申請者のうち、２０２３年に家計急変の場合は、同年１年間における家族全員の急変前収入と急変後の見込収入の合計額を、２０２２年中途に家計急変の場合は、家族全員の急変後の収入を１年分に換算した額を記入
・２０２２年１月１日以降に新たに独立生計者となった者は、独立生計に至ってからの年収見込み額を入力
</t>
        </r>
        <r>
          <rPr>
            <b/>
            <sz val="8"/>
            <color indexed="81"/>
            <rFont val="ＭＳ Ｐゴシック"/>
            <family val="3"/>
            <charset val="128"/>
          </rPr>
          <t>日本学術振興会研究員の研究奨励金【該当者のみ入力】</t>
        </r>
        <r>
          <rPr>
            <sz val="8"/>
            <color indexed="81"/>
            <rFont val="ＭＳ Ｐゴシック"/>
            <family val="3"/>
            <charset val="128"/>
          </rPr>
          <t xml:space="preserve">
奨学金ではなく、⑥家族及び所得の給与収入金額※に入力
</t>
        </r>
        <r>
          <rPr>
            <b/>
            <sz val="8"/>
            <color indexed="81"/>
            <rFont val="ＭＳ Ｐゴシック"/>
            <family val="3"/>
            <charset val="128"/>
          </rPr>
          <t>養育費【該当者のみ入力】</t>
        </r>
        <r>
          <rPr>
            <sz val="8"/>
            <color indexed="81"/>
            <rFont val="ＭＳ Ｐゴシック"/>
            <family val="3"/>
            <charset val="128"/>
          </rPr>
          <t xml:space="preserve">
養育費等受給している場合、本人の口座に直接振り込まれている場合は本人の欄に、それ以外は家計支持者の欄に入力</t>
        </r>
      </text>
    </comment>
    <comment ref="K111" authorId="0" shapeId="0" xr:uid="{00000000-0006-0000-0000-000006000000}">
      <text>
        <r>
          <rPr>
            <b/>
            <sz val="7"/>
            <color indexed="81"/>
            <rFont val="ＭＳ Ｐゴシック"/>
            <family val="3"/>
            <charset val="128"/>
          </rPr>
          <t xml:space="preserve">障害者【該当者のみ入力】
</t>
        </r>
        <r>
          <rPr>
            <sz val="7"/>
            <color indexed="81"/>
            <rFont val="ＭＳ Ｐゴシック"/>
            <family val="3"/>
            <charset val="128"/>
          </rPr>
          <t>・身体障害者福祉法第15条第4号の規定により交付を受けた身体障害者手帳に「身体障害がある人」として記載されている者又はこれに準ずる者
・公害疾病の認定を受けた者でかつ当該公害により身体上の障害があるもの
・精神上の障害により事理を弁識する能力を欠く常況にある者若しくは知的障害のある者と判定される者
・常に就床を要し複雑な介護を要する者（要介護３以上）
※障害者の厚生医療費で、「長期療養者」の控除も受けることができる</t>
        </r>
      </text>
    </comment>
    <comment ref="AJ111" authorId="0" shapeId="0" xr:uid="{00000000-0006-0000-0000-000007000000}">
      <text>
        <r>
          <rPr>
            <b/>
            <sz val="8"/>
            <color indexed="81"/>
            <rFont val="ＭＳ Ｐゴシック"/>
            <family val="3"/>
            <charset val="128"/>
          </rPr>
          <t>特別控除【該当者のみ入力】</t>
        </r>
        <r>
          <rPr>
            <sz val="8"/>
            <color indexed="81"/>
            <rFont val="ＭＳ Ｐゴシック"/>
            <family val="3"/>
            <charset val="128"/>
          </rPr>
          <t xml:space="preserve">
該当する項目がある場合は必ず□にチェックし、必要事項を入力。証明書類を必ず添付（証明書類が無い場合、控除は受けられない）。</t>
        </r>
      </text>
    </comment>
    <comment ref="K112" authorId="0" shapeId="0" xr:uid="{00000000-0006-0000-0000-000008000000}">
      <text>
        <r>
          <rPr>
            <b/>
            <sz val="7"/>
            <color indexed="81"/>
            <rFont val="ＭＳ Ｐゴシック"/>
            <family val="3"/>
            <charset val="128"/>
          </rPr>
          <t xml:space="preserve">障害者【該当者のみ入力】
</t>
        </r>
        <r>
          <rPr>
            <sz val="7"/>
            <color indexed="81"/>
            <rFont val="ＭＳ Ｐゴシック"/>
            <family val="3"/>
            <charset val="128"/>
          </rPr>
          <t>・身体障害者福祉法第15条第4号の規定により交付を受けた身体障害者手帳に「身体障害がある人」として記載されている者又はこれに準ずる者
・公害疾病の認定を受けた者でかつ当該公害により身体上の障害があるもの
・精神上の障害により事理を弁識する能力を欠く常況にある者若しくは知的障害のある者と判定される者
・常に就床を要し複雑な介護を要する者（要介護３以上）
※障害者の厚生医療費で、「長期療養者」の控除も受けることができる</t>
        </r>
      </text>
    </comment>
    <comment ref="K113" authorId="0" shapeId="0" xr:uid="{00000000-0006-0000-0000-000009000000}">
      <text>
        <r>
          <rPr>
            <b/>
            <sz val="7"/>
            <color indexed="81"/>
            <rFont val="ＭＳ Ｐゴシック"/>
            <family val="3"/>
            <charset val="128"/>
          </rPr>
          <t xml:space="preserve">長期療養における医療費【該当者のみ入力】
</t>
        </r>
        <r>
          <rPr>
            <sz val="7"/>
            <color indexed="81"/>
            <rFont val="ＭＳ Ｐゴシック"/>
            <family val="3"/>
            <charset val="128"/>
          </rPr>
          <t>・長期療養者（6か月以上の療養を必要と認められた者）
・医師等に対して支払った診察代・治療費
・入院費（保険内診療費分のみ対象。保険外診療の特別室料・食事代・差額ベッド代・文書料・病衣料は対象外）
・あんま師、はり・きゅう師、柔道整復師等に支払った費用
・看護人に対して支払った費用
・治療又は療養のために支出した医薬品代
※高額療養費制度により、健康保険組合等から医療費の給付（還付）を受けた場合は、上記の支出額から給付額を控除した金額
・長期療養費の対象期間は「2022年1月～2022年12月分」</t>
        </r>
      </text>
    </comment>
    <comment ref="R113" authorId="0" shapeId="0" xr:uid="{00000000-0006-0000-0000-00000A000000}">
      <text>
        <r>
          <rPr>
            <b/>
            <sz val="7"/>
            <color indexed="81"/>
            <rFont val="ＭＳ Ｐゴシック"/>
            <family val="3"/>
            <charset val="128"/>
          </rPr>
          <t xml:space="preserve">長期療養における医療費【該当者のみ入力】
</t>
        </r>
        <r>
          <rPr>
            <sz val="7"/>
            <color indexed="81"/>
            <rFont val="ＭＳ Ｐゴシック"/>
            <family val="3"/>
            <charset val="128"/>
          </rPr>
          <t>・長期療養者（6か月以上の療養を必要と認められた者）
・医師等に対して支払った診察代・治療費
・入院費（保険内診療費分のみ対象。保険外診療の特別室料・食事代・差額ベッド代・文書料・病衣料は対象外）
・あんま師、はり・きゅう師、柔道整復師等に支払った費用
・看護人に対して支払った費用
・治療又は療養のために支出した医薬品代
※高額療養費制度により、健康保険組合等から医療費の給付（還付）を受けた場合は、上記の支出額から給付額を控除した金額
・長期療養費の対象期間は「2022年1月～2022年12月分」</t>
        </r>
      </text>
    </comment>
    <comment ref="L114" authorId="0" shapeId="0" xr:uid="{00000000-0006-0000-0000-00000B000000}">
      <text>
        <r>
          <rPr>
            <b/>
            <sz val="7"/>
            <color indexed="81"/>
            <rFont val="ＭＳ Ｐゴシック"/>
            <family val="3"/>
            <charset val="128"/>
          </rPr>
          <t xml:space="preserve">長期療養における医療費【該当者のみ入力】
</t>
        </r>
        <r>
          <rPr>
            <sz val="7"/>
            <color indexed="81"/>
            <rFont val="ＭＳ Ｐゴシック"/>
            <family val="3"/>
            <charset val="128"/>
          </rPr>
          <t>・長期療養者（6か月以上の療養を必要と認められた者）
・医師等に対して支払った診察代・治療費
・入院費（保険内診療費分のみ対象。保険外診療の特別室料・食事代・差額ベッド代・文書料・病衣料は対象外）
・あんま師、はり・きゅう師、柔道整復師等に支払った費用
・看護人に対して支払った費用
・治療又は療養のために支出した医薬品代
※高額療養費制度により、健康保険組合等から医療費の給付（還付）を受けた場合は、上記の支出額から給付額を控除した金額
・長期療養費の対象期間は「2022年1月～2022年12月分」</t>
        </r>
      </text>
    </comment>
    <comment ref="O114" authorId="0" shapeId="0" xr:uid="{00000000-0006-0000-0000-00000C000000}">
      <text>
        <r>
          <rPr>
            <b/>
            <sz val="7"/>
            <color indexed="81"/>
            <rFont val="ＭＳ Ｐゴシック"/>
            <family val="3"/>
            <charset val="128"/>
          </rPr>
          <t xml:space="preserve">長期療養における医療費【該当者のみ入力】
</t>
        </r>
        <r>
          <rPr>
            <sz val="7"/>
            <color indexed="81"/>
            <rFont val="ＭＳ Ｐゴシック"/>
            <family val="3"/>
            <charset val="128"/>
          </rPr>
          <t xml:space="preserve">・長期療養者（6か月以上の療養を必要と認められた者）
・医師等に対して支払った診察代・治療費
・入院費（保険内診療費分のみ対象。保険外診療の特別室料・食事代・差額ベッド代・文書料・病衣料は対象外）
・あんま師、はり・きゅう師、柔道整復師等に支払った費用
・看護人に対して支払った費用
・治療又は療養のために支出した医薬品代
※高額療養費制度により、健康保険組合等から医療費の給付（還付）を受けた場合は、上記の支出額から給付額を控除した金額
・長期療養費の対象期間は「2022年1月～2022年12月分」
</t>
        </r>
      </text>
    </comment>
    <comment ref="Z114" authorId="0" shapeId="0" xr:uid="{00000000-0006-0000-0000-00000D000000}">
      <text>
        <r>
          <rPr>
            <b/>
            <sz val="7"/>
            <color indexed="81"/>
            <rFont val="ＭＳ Ｐゴシック"/>
            <family val="3"/>
            <charset val="128"/>
          </rPr>
          <t xml:space="preserve">長期療養における医療費【該当者のみ入力】
</t>
        </r>
        <r>
          <rPr>
            <sz val="7"/>
            <color indexed="81"/>
            <rFont val="ＭＳ Ｐゴシック"/>
            <family val="3"/>
            <charset val="128"/>
          </rPr>
          <t xml:space="preserve">・長期療養者（6か月以上の療養を必要と認められた者）
・医師等に対して支払った診察代・治療費
・入院費（保険内診療費分のみ対象。保険外診療の特別室料・食事代・差額ベッド代・文書料・病衣料は対象外）
・あんま師、はり・きゅう師、柔道整復師等に支払った費用
・看護人に対して支払った費用
・治療又は療養のために支出した医薬品代
※高額療養費制度により、健康保険組合等から医療費の給付（還付）を受けた場合は、上記の支出額から給付額を控除した金額
・長期療養費の対象期間は「2022年1月～2022年12月分」
</t>
        </r>
      </text>
    </comment>
    <comment ref="K115" authorId="0" shapeId="0" xr:uid="{00000000-0006-0000-0000-00000E000000}">
      <text>
        <r>
          <rPr>
            <b/>
            <sz val="7"/>
            <color indexed="81"/>
            <rFont val="ＭＳ Ｐゴシック"/>
            <family val="3"/>
            <charset val="128"/>
          </rPr>
          <t xml:space="preserve">長期療養における医療費【該当者のみ入力】
</t>
        </r>
        <r>
          <rPr>
            <sz val="7"/>
            <color indexed="81"/>
            <rFont val="ＭＳ Ｐゴシック"/>
            <family val="3"/>
            <charset val="128"/>
          </rPr>
          <t xml:space="preserve">・長期療養者（6か月以上の療養を必要と認められた者）
・医師等に対して支払った診察代・治療費
・入院費（保険内診療費分のみ対象。保険外診療の特別室料・食事代・差額ベッド代・文書料・病衣料は対象外）
・あんま師、はり・きゅう師、柔道整復師等に支払った費用
・看護人に対して支払った費用
・治療又は療養のために支出した医薬品代
※高額療養費制度により、健康保険組合等から医療費の給付（還付）を受けた場合は、上記の支出額から給付額を控除した金額
・長期療養費の対象期間は「2022年1月～2022年12月分」
</t>
        </r>
      </text>
    </comment>
    <comment ref="R115" authorId="0" shapeId="0" xr:uid="{00000000-0006-0000-0000-00000F000000}">
      <text>
        <r>
          <rPr>
            <b/>
            <sz val="7"/>
            <color indexed="81"/>
            <rFont val="ＭＳ Ｐゴシック"/>
            <family val="3"/>
            <charset val="128"/>
          </rPr>
          <t xml:space="preserve">長期療養における医療費【該当者のみ入力】
</t>
        </r>
        <r>
          <rPr>
            <sz val="7"/>
            <color indexed="81"/>
            <rFont val="ＭＳ Ｐゴシック"/>
            <family val="3"/>
            <charset val="128"/>
          </rPr>
          <t>・長期療養者（6か月以上の療養を必要と認められた者）
・医師等に対して支払った診察代・治療費
・入院費（保険内診療費分のみ対象。保険外診療の特別室料・食事代・差額ベッド代・文書料・病衣料は対象外）
・あんま師、はり・きゅう師、柔道整復師等に支払った費用
・看護人に対して支払った費用
・治療又は療養のために支出した医薬品代
※高額療養費制度により、健康保険組合等から医療費の給付（還付）を受けた場合は、上記の支出額から給付額を控除した金額
・長期療養費の対象期間は「2022年1月～2022年12月分」</t>
        </r>
      </text>
    </comment>
    <comment ref="L116" authorId="0" shapeId="0" xr:uid="{00000000-0006-0000-0000-000010000000}">
      <text>
        <r>
          <rPr>
            <b/>
            <sz val="7"/>
            <color indexed="81"/>
            <rFont val="ＭＳ Ｐゴシック"/>
            <family val="3"/>
            <charset val="128"/>
          </rPr>
          <t xml:space="preserve">長期療養における医療費【該当者のみ入力】
</t>
        </r>
        <r>
          <rPr>
            <sz val="7"/>
            <color indexed="81"/>
            <rFont val="ＭＳ Ｐゴシック"/>
            <family val="3"/>
            <charset val="128"/>
          </rPr>
          <t xml:space="preserve">・長期療養者（6か月以上の療養を必要と認められた者）
・医師等に対して支払った診察代・治療費
・入院費（保険内診療費分のみ対象。保険外診療の特別室料・食事代・差額ベッド代・文書料・病衣料は対象外）
・あんま師、はり・きゅう師、柔道整復師等に支払った費用
・看護人に対して支払った費用
・治療又は療養のために支出した医薬品代
※高額療養費制度により、健康保険組合等から医療費の給付（還付）を受けた場合は、上記の支出額から給付額を控除した金額
・長期療養費の対象期間は「2022年1月～2022年12月分」
</t>
        </r>
      </text>
    </comment>
    <comment ref="O116" authorId="0" shapeId="0" xr:uid="{00000000-0006-0000-0000-000011000000}">
      <text>
        <r>
          <rPr>
            <b/>
            <sz val="7"/>
            <color indexed="81"/>
            <rFont val="ＭＳ Ｐゴシック"/>
            <family val="3"/>
            <charset val="128"/>
          </rPr>
          <t xml:space="preserve">長期療養における医療費【該当者のみ入力】
</t>
        </r>
        <r>
          <rPr>
            <sz val="7"/>
            <color indexed="81"/>
            <rFont val="ＭＳ Ｐゴシック"/>
            <family val="3"/>
            <charset val="128"/>
          </rPr>
          <t>・長期療養者（6か月以上の療養を必要と認められた者）
・医師等に対して支払った診察代・治療費
・入院費（保険内診療費分のみ対象。保険外診療の特別室料・食事代・差額ベッド代・文書料・病衣料は対象外）
・あんま師、はり・きゅう師、柔道整復師等に支払った費用
・看護人に対して支払った費用
・治療又は療養のために支出した医薬品代
※高額療養費制度により、健康保険組合等から医療費の給付（還付）を受けた場合は、上記の支出額から給付額を控除した金額
・長期療養費の対象期間は「2022年1月～2022年12月分」</t>
        </r>
      </text>
    </comment>
    <comment ref="Z116" authorId="0" shapeId="0" xr:uid="{00000000-0006-0000-0000-000012000000}">
      <text>
        <r>
          <rPr>
            <b/>
            <sz val="7"/>
            <color indexed="81"/>
            <rFont val="ＭＳ Ｐゴシック"/>
            <family val="3"/>
            <charset val="128"/>
          </rPr>
          <t xml:space="preserve">長期療養における医療費【該当者のみ入力】
</t>
        </r>
        <r>
          <rPr>
            <sz val="7"/>
            <color indexed="81"/>
            <rFont val="ＭＳ Ｐゴシック"/>
            <family val="3"/>
            <charset val="128"/>
          </rPr>
          <t xml:space="preserve">・長期療養者（6か月以上の療養を必要と認められた者）
・医師等に対して支払った診察代・治療費
・入院費（保険内診療費分のみ対象。保険外診療の特別室料・食事代・差額ベッド代・文書料・病衣料は対象外）
・あんま師、はり・きゅう師、柔道整復師等に支払った費用
・看護人に対して支払った費用
・治療又は療養のために支出した医薬品代
※高額療養費制度により、健康保険組合等から医療費の給付（還付）を受けた場合は、上記の支出額から給付額を控除した金額
・長期療養費の対象期間は「2022年1月～2022年12月分」
</t>
        </r>
      </text>
    </comment>
  </commentList>
</comments>
</file>

<file path=xl/sharedStrings.xml><?xml version="1.0" encoding="utf-8"?>
<sst xmlns="http://schemas.openxmlformats.org/spreadsheetml/2006/main" count="488" uniqueCount="333">
  <si>
    <t>日</t>
    <rPh sb="0" eb="1">
      <t>ニチ</t>
    </rPh>
    <phoneticPr fontId="1"/>
  </si>
  <si>
    <t>月</t>
    <rPh sb="0" eb="1">
      <t>ツキ</t>
    </rPh>
    <phoneticPr fontId="1"/>
  </si>
  <si>
    <t>年</t>
    <rPh sb="0" eb="1">
      <t>ネン</t>
    </rPh>
    <phoneticPr fontId="1"/>
  </si>
  <si>
    <t>筑波大学長　殿</t>
    <rPh sb="0" eb="2">
      <t>ツクバ</t>
    </rPh>
    <rPh sb="2" eb="4">
      <t>ダイガク</t>
    </rPh>
    <rPh sb="4" eb="5">
      <t>チョウ</t>
    </rPh>
    <rPh sb="6" eb="7">
      <t>ドノ</t>
    </rPh>
    <phoneticPr fontId="1"/>
  </si>
  <si>
    <t>学籍番号</t>
    <rPh sb="0" eb="2">
      <t>ガクセキ</t>
    </rPh>
    <rPh sb="2" eb="4">
      <t>バンゴウ</t>
    </rPh>
    <phoneticPr fontId="1"/>
  </si>
  <si>
    <t>入学年度　</t>
    <rPh sb="0" eb="2">
      <t>ニュウガク</t>
    </rPh>
    <rPh sb="2" eb="4">
      <t>ネンド</t>
    </rPh>
    <phoneticPr fontId="1"/>
  </si>
  <si>
    <t>卒業・修了予定</t>
    <rPh sb="0" eb="2">
      <t>ソツギョウ</t>
    </rPh>
    <rPh sb="3" eb="5">
      <t>シュウリョウ</t>
    </rPh>
    <rPh sb="5" eb="7">
      <t>ヨテイ</t>
    </rPh>
    <phoneticPr fontId="1"/>
  </si>
  <si>
    <t>所属</t>
    <rPh sb="0" eb="2">
      <t>ショゾク</t>
    </rPh>
    <phoneticPr fontId="1"/>
  </si>
  <si>
    <t>博士前期</t>
    <rPh sb="0" eb="2">
      <t>ハカセ</t>
    </rPh>
    <rPh sb="2" eb="4">
      <t>ゼンキ</t>
    </rPh>
    <phoneticPr fontId="1"/>
  </si>
  <si>
    <t>博士後期</t>
    <rPh sb="0" eb="2">
      <t>ハカセ</t>
    </rPh>
    <rPh sb="2" eb="4">
      <t>コウキ</t>
    </rPh>
    <phoneticPr fontId="1"/>
  </si>
  <si>
    <t>人文・文化</t>
  </si>
  <si>
    <t>社会・国際</t>
  </si>
  <si>
    <t>人間</t>
  </si>
  <si>
    <t>生命環境</t>
  </si>
  <si>
    <t>理工</t>
  </si>
  <si>
    <t>情報</t>
  </si>
  <si>
    <t>医</t>
  </si>
  <si>
    <t>体育専門</t>
  </si>
  <si>
    <t>芸術専門</t>
  </si>
  <si>
    <t>年次</t>
    <rPh sb="0" eb="2">
      <t>ネンジ</t>
    </rPh>
    <phoneticPr fontId="1"/>
  </si>
  <si>
    <t>課程</t>
    <rPh sb="0" eb="2">
      <t>カテイ</t>
    </rPh>
    <phoneticPr fontId="1"/>
  </si>
  <si>
    <t>フリガナ</t>
    <phoneticPr fontId="1"/>
  </si>
  <si>
    <t>氏　名　（署　名）</t>
    <rPh sb="0" eb="1">
      <t>シ</t>
    </rPh>
    <rPh sb="2" eb="3">
      <t>ナ</t>
    </rPh>
    <rPh sb="5" eb="6">
      <t>ショ</t>
    </rPh>
    <rPh sb="7" eb="8">
      <t>ナ</t>
    </rPh>
    <phoneticPr fontId="1"/>
  </si>
  <si>
    <t>年</t>
    <rPh sb="0" eb="1">
      <t>ネン</t>
    </rPh>
    <phoneticPr fontId="1"/>
  </si>
  <si>
    <t>月</t>
    <rPh sb="0" eb="1">
      <t>ガツ</t>
    </rPh>
    <phoneticPr fontId="1"/>
  </si>
  <si>
    <t>（</t>
    <phoneticPr fontId="1"/>
  </si>
  <si>
    <t>か月間）</t>
    <rPh sb="1" eb="3">
      <t>ゲツカン</t>
    </rPh>
    <phoneticPr fontId="1"/>
  </si>
  <si>
    <t>年</t>
    <rPh sb="0" eb="1">
      <t>ネン</t>
    </rPh>
    <phoneticPr fontId="1"/>
  </si>
  <si>
    <t>学籍番号</t>
    <rPh sb="0" eb="2">
      <t>ガクセキ</t>
    </rPh>
    <rPh sb="2" eb="4">
      <t>バンゴウ</t>
    </rPh>
    <phoneticPr fontId="1"/>
  </si>
  <si>
    <t>氏名</t>
    <rPh sb="0" eb="2">
      <t>シメイ</t>
    </rPh>
    <phoneticPr fontId="1"/>
  </si>
  <si>
    <t>住所等</t>
    <rPh sb="0" eb="2">
      <t>ジュウショ</t>
    </rPh>
    <rPh sb="2" eb="3">
      <t>トウ</t>
    </rPh>
    <phoneticPr fontId="1"/>
  </si>
  <si>
    <t>本人</t>
    <rPh sb="0" eb="2">
      <t>ホンニン</t>
    </rPh>
    <phoneticPr fontId="1"/>
  </si>
  <si>
    <t>（〒</t>
    <phoneticPr fontId="1"/>
  </si>
  <si>
    <t>）</t>
    <phoneticPr fontId="1"/>
  </si>
  <si>
    <t>℡</t>
    <phoneticPr fontId="1"/>
  </si>
  <si>
    <t>－</t>
    <phoneticPr fontId="1"/>
  </si>
  <si>
    <t>－</t>
    <phoneticPr fontId="1"/>
  </si>
  <si>
    <t>申請者との関係</t>
    <rPh sb="0" eb="3">
      <t>シンセイシャ</t>
    </rPh>
    <rPh sb="5" eb="7">
      <t>カンケイ</t>
    </rPh>
    <phoneticPr fontId="1"/>
  </si>
  <si>
    <t>年齢</t>
    <rPh sb="0" eb="2">
      <t>ネンレイ</t>
    </rPh>
    <phoneticPr fontId="1"/>
  </si>
  <si>
    <t>給与収入</t>
    <rPh sb="0" eb="2">
      <t>キュウヨ</t>
    </rPh>
    <rPh sb="2" eb="4">
      <t>シュウニュウ</t>
    </rPh>
    <phoneticPr fontId="1"/>
  </si>
  <si>
    <t>給与収入金額※</t>
    <rPh sb="0" eb="2">
      <t>キュウヨ</t>
    </rPh>
    <rPh sb="2" eb="4">
      <t>シュウニュウ</t>
    </rPh>
    <rPh sb="4" eb="6">
      <t>キンガク</t>
    </rPh>
    <phoneticPr fontId="1"/>
  </si>
  <si>
    <t>年金（老齢年金）※</t>
    <rPh sb="0" eb="2">
      <t>ネンキン</t>
    </rPh>
    <rPh sb="3" eb="5">
      <t>ロウレイ</t>
    </rPh>
    <rPh sb="5" eb="7">
      <t>ネンキン</t>
    </rPh>
    <phoneticPr fontId="1"/>
  </si>
  <si>
    <t>年金（障害・遺族年金等）</t>
    <rPh sb="0" eb="2">
      <t>ネンキン</t>
    </rPh>
    <rPh sb="3" eb="5">
      <t>ショウガイ</t>
    </rPh>
    <rPh sb="6" eb="8">
      <t>イゾク</t>
    </rPh>
    <rPh sb="8" eb="10">
      <t>ネンキン</t>
    </rPh>
    <rPh sb="10" eb="11">
      <t>トウ</t>
    </rPh>
    <phoneticPr fontId="1"/>
  </si>
  <si>
    <t>雇用保険</t>
    <rPh sb="0" eb="2">
      <t>コヨウ</t>
    </rPh>
    <rPh sb="2" eb="4">
      <t>ホケン</t>
    </rPh>
    <phoneticPr fontId="1"/>
  </si>
  <si>
    <t>その他（</t>
    <rPh sb="2" eb="3">
      <t>タ</t>
    </rPh>
    <phoneticPr fontId="1"/>
  </si>
  <si>
    <t>計</t>
    <rPh sb="0" eb="1">
      <t>ケイ</t>
    </rPh>
    <phoneticPr fontId="1"/>
  </si>
  <si>
    <t>給与収入以外の所得</t>
    <rPh sb="0" eb="2">
      <t>キュウヨ</t>
    </rPh>
    <rPh sb="2" eb="4">
      <t>シュウニュウ</t>
    </rPh>
    <rPh sb="4" eb="6">
      <t>イガイ</t>
    </rPh>
    <rPh sb="7" eb="9">
      <t>ショトク</t>
    </rPh>
    <phoneticPr fontId="1"/>
  </si>
  <si>
    <t>地代・家賃・利子・配当※</t>
    <rPh sb="0" eb="2">
      <t>チダイ</t>
    </rPh>
    <rPh sb="3" eb="5">
      <t>ヤチン</t>
    </rPh>
    <rPh sb="6" eb="8">
      <t>リシ</t>
    </rPh>
    <rPh sb="9" eb="11">
      <t>ハイトウ</t>
    </rPh>
    <phoneticPr fontId="1"/>
  </si>
  <si>
    <t>養育費等</t>
    <rPh sb="0" eb="3">
      <t>ヨウイクヒ</t>
    </rPh>
    <rPh sb="3" eb="4">
      <t>トウ</t>
    </rPh>
    <phoneticPr fontId="1"/>
  </si>
  <si>
    <t>臨時所得</t>
    <rPh sb="0" eb="2">
      <t>リンジ</t>
    </rPh>
    <rPh sb="2" eb="4">
      <t>ショトク</t>
    </rPh>
    <phoneticPr fontId="1"/>
  </si>
  <si>
    <t>（千円）</t>
    <rPh sb="1" eb="3">
      <t>センエン</t>
    </rPh>
    <phoneticPr fontId="1"/>
  </si>
  <si>
    <t>父</t>
    <rPh sb="0" eb="1">
      <t>チチ</t>
    </rPh>
    <phoneticPr fontId="1"/>
  </si>
  <si>
    <t>母</t>
    <rPh sb="0" eb="1">
      <t>ハハ</t>
    </rPh>
    <phoneticPr fontId="1"/>
  </si>
  <si>
    <t>千円</t>
    <rPh sb="0" eb="2">
      <t>センエン</t>
    </rPh>
    <phoneticPr fontId="1"/>
  </si>
  <si>
    <t>授業料</t>
    <rPh sb="0" eb="3">
      <t>ジュギョウリョウ</t>
    </rPh>
    <phoneticPr fontId="1"/>
  </si>
  <si>
    <t>年額（千円）</t>
    <rPh sb="0" eb="2">
      <t>ネンガク</t>
    </rPh>
    <rPh sb="3" eb="5">
      <t>センエン</t>
    </rPh>
    <phoneticPr fontId="1"/>
  </si>
  <si>
    <t>授業料免除状況</t>
    <rPh sb="0" eb="3">
      <t>ジュギョウリョウ</t>
    </rPh>
    <rPh sb="3" eb="5">
      <t>メンジョ</t>
    </rPh>
    <rPh sb="5" eb="7">
      <t>ジョウキョウ</t>
    </rPh>
    <phoneticPr fontId="1"/>
  </si>
  <si>
    <t>秋学期</t>
    <rPh sb="0" eb="3">
      <t>アキガッキ</t>
    </rPh>
    <phoneticPr fontId="1"/>
  </si>
  <si>
    <t>春学期</t>
    <rPh sb="0" eb="3">
      <t>ハルガッキ</t>
    </rPh>
    <phoneticPr fontId="1"/>
  </si>
  <si>
    <t>通学区分</t>
    <rPh sb="0" eb="2">
      <t>ツウガク</t>
    </rPh>
    <rPh sb="2" eb="4">
      <t>クブン</t>
    </rPh>
    <phoneticPr fontId="1"/>
  </si>
  <si>
    <t>続柄</t>
    <rPh sb="0" eb="2">
      <t>ゾクガラ</t>
    </rPh>
    <phoneticPr fontId="1"/>
  </si>
  <si>
    <t>学校区分</t>
    <rPh sb="0" eb="2">
      <t>ガッコウ</t>
    </rPh>
    <rPh sb="2" eb="4">
      <t>クブン</t>
    </rPh>
    <phoneticPr fontId="1"/>
  </si>
  <si>
    <t>（学校名）</t>
    <rPh sb="1" eb="3">
      <t>ガッコウ</t>
    </rPh>
    <rPh sb="3" eb="4">
      <t>メイ</t>
    </rPh>
    <phoneticPr fontId="1"/>
  </si>
  <si>
    <t>年）</t>
    <rPh sb="0" eb="1">
      <t>ネン</t>
    </rPh>
    <phoneticPr fontId="1"/>
  </si>
  <si>
    <t>⑨特別控除</t>
    <rPh sb="1" eb="3">
      <t>トクベツ</t>
    </rPh>
    <rPh sb="3" eb="5">
      <t>コウジョ</t>
    </rPh>
    <phoneticPr fontId="1"/>
  </si>
  <si>
    <t>続柄（</t>
    <rPh sb="0" eb="2">
      <t>ゾクガラ</t>
    </rPh>
    <phoneticPr fontId="1"/>
  </si>
  <si>
    <t>有・無</t>
  </si>
  <si>
    <t>障害者年金</t>
    <rPh sb="0" eb="3">
      <t>ショウガイシャ</t>
    </rPh>
    <rPh sb="3" eb="5">
      <t>ネンキン</t>
    </rPh>
    <phoneticPr fontId="1"/>
  </si>
  <si>
    <t>※</t>
    <phoneticPr fontId="1"/>
  </si>
  <si>
    <t>人</t>
    <rPh sb="0" eb="1">
      <t>ニン</t>
    </rPh>
    <phoneticPr fontId="1"/>
  </si>
  <si>
    <t>氏名（</t>
    <rPh sb="0" eb="2">
      <t>シメイ</t>
    </rPh>
    <phoneticPr fontId="1"/>
  </si>
  <si>
    <t>療養期間</t>
    <rPh sb="0" eb="2">
      <t>リョウヨウ</t>
    </rPh>
    <rPh sb="2" eb="4">
      <t>キカン</t>
    </rPh>
    <phoneticPr fontId="1"/>
  </si>
  <si>
    <t>月から</t>
    <rPh sb="0" eb="1">
      <t>ガツ</t>
    </rPh>
    <phoneticPr fontId="1"/>
  </si>
  <si>
    <t>療養費</t>
    <rPh sb="0" eb="3">
      <t>リョウヨウヒ</t>
    </rPh>
    <phoneticPr fontId="1"/>
  </si>
  <si>
    <t>合計（千円）</t>
    <rPh sb="0" eb="2">
      <t>ゴウケイ</t>
    </rPh>
    <rPh sb="3" eb="5">
      <t>センエン</t>
    </rPh>
    <phoneticPr fontId="1"/>
  </si>
  <si>
    <t>別居の期間</t>
    <rPh sb="0" eb="2">
      <t>ベッキョ</t>
    </rPh>
    <rPh sb="3" eb="5">
      <t>キカン</t>
    </rPh>
    <phoneticPr fontId="1"/>
  </si>
  <si>
    <t>月から（</t>
    <rPh sb="0" eb="1">
      <t>ガツ</t>
    </rPh>
    <phoneticPr fontId="1"/>
  </si>
  <si>
    <t>か月）</t>
    <rPh sb="1" eb="2">
      <t>ゲツ</t>
    </rPh>
    <phoneticPr fontId="1"/>
  </si>
  <si>
    <t>被災内容</t>
    <rPh sb="0" eb="2">
      <t>ヒサイ</t>
    </rPh>
    <rPh sb="2" eb="4">
      <t>ナイヨウ</t>
    </rPh>
    <phoneticPr fontId="1"/>
  </si>
  <si>
    <t>千円</t>
    <rPh sb="0" eb="2">
      <t>センエン</t>
    </rPh>
    <phoneticPr fontId="1"/>
  </si>
  <si>
    <t>学生生活課</t>
    <rPh sb="0" eb="2">
      <t>ガクセイ</t>
    </rPh>
    <rPh sb="2" eb="4">
      <t>セイカツ</t>
    </rPh>
    <rPh sb="4" eb="5">
      <t>カ</t>
    </rPh>
    <phoneticPr fontId="1"/>
  </si>
  <si>
    <t>学力</t>
    <rPh sb="0" eb="2">
      <t>ガクリョク</t>
    </rPh>
    <phoneticPr fontId="1"/>
  </si>
  <si>
    <t>有　・　無</t>
  </si>
  <si>
    <t>設置
区分</t>
    <rPh sb="0" eb="2">
      <t>セッチ</t>
    </rPh>
    <rPh sb="3" eb="5">
      <t>クブン</t>
    </rPh>
    <phoneticPr fontId="1"/>
  </si>
  <si>
    <t>年）</t>
    <rPh sb="0" eb="1">
      <t>ネン</t>
    </rPh>
    <phoneticPr fontId="1"/>
  </si>
  <si>
    <t>（</t>
    <phoneticPr fontId="1"/>
  </si>
  <si>
    <t>申請者との続柄</t>
    <rPh sb="0" eb="3">
      <t>シンセイシャ</t>
    </rPh>
    <rPh sb="5" eb="7">
      <t>ゾクガラ</t>
    </rPh>
    <phoneticPr fontId="1"/>
  </si>
  <si>
    <t>人文</t>
  </si>
  <si>
    <t>比較文化</t>
  </si>
  <si>
    <t>日本語・日本文化</t>
  </si>
  <si>
    <t>国際総合</t>
  </si>
  <si>
    <t>教育</t>
  </si>
  <si>
    <t>心理</t>
  </si>
  <si>
    <t>障害科</t>
  </si>
  <si>
    <t>生物</t>
  </si>
  <si>
    <t>生物資源</t>
  </si>
  <si>
    <t>地球</t>
  </si>
  <si>
    <t>数</t>
  </si>
  <si>
    <t>物理</t>
  </si>
  <si>
    <t>化</t>
  </si>
  <si>
    <t>応用理工</t>
  </si>
  <si>
    <t>工学システム</t>
  </si>
  <si>
    <t>社会工</t>
  </si>
  <si>
    <t>情報科</t>
  </si>
  <si>
    <t>情報メディア創成</t>
  </si>
  <si>
    <t>知識情報・図書館</t>
  </si>
  <si>
    <t>看護</t>
  </si>
  <si>
    <t>医療科</t>
  </si>
  <si>
    <t>人文社会科学</t>
  </si>
  <si>
    <t>数理物質科学</t>
  </si>
  <si>
    <t>システム情報工学</t>
  </si>
  <si>
    <t>生命環境科学</t>
  </si>
  <si>
    <t>人間総合科学</t>
  </si>
  <si>
    <t>図書館情報メディア</t>
  </si>
  <si>
    <t>哲学・思想</t>
  </si>
  <si>
    <t>歴史・人類学</t>
  </si>
  <si>
    <t>文芸・言語</t>
  </si>
  <si>
    <t>現代語・現代文化</t>
  </si>
  <si>
    <t>国際公共政策</t>
  </si>
  <si>
    <t>経済学</t>
  </si>
  <si>
    <t>法学</t>
  </si>
  <si>
    <t>国際地域研究</t>
  </si>
  <si>
    <t>国際日本研究</t>
  </si>
  <si>
    <t>数学</t>
  </si>
  <si>
    <t>物理学</t>
  </si>
  <si>
    <t>化学</t>
  </si>
  <si>
    <t>ナノサイエンス・ナノテクノロジー</t>
  </si>
  <si>
    <t>電子・物理工学</t>
  </si>
  <si>
    <t>物性・分子工学</t>
  </si>
  <si>
    <t>物質・材料工学</t>
  </si>
  <si>
    <t>社会工学</t>
  </si>
  <si>
    <t>リスク工学</t>
  </si>
  <si>
    <t>コンピュータサイエンス</t>
  </si>
  <si>
    <t>知能機能システム</t>
  </si>
  <si>
    <t>構造エネルギー工学</t>
  </si>
  <si>
    <t>社会システム工学</t>
  </si>
  <si>
    <t>社会システム・マネジメント</t>
  </si>
  <si>
    <t>地球科学</t>
  </si>
  <si>
    <t>生物科学</t>
  </si>
  <si>
    <t>生物資源科学</t>
  </si>
  <si>
    <t>環境科学</t>
  </si>
  <si>
    <t>地球環境科学</t>
  </si>
  <si>
    <t>地球進化科学</t>
  </si>
  <si>
    <t>環境バイオマス共生学</t>
  </si>
  <si>
    <t>国際地縁技術開発科学</t>
  </si>
  <si>
    <t>生物圏資源科学</t>
  </si>
  <si>
    <t>生物機能科学</t>
  </si>
  <si>
    <t>生命産業科学</t>
  </si>
  <si>
    <t>持続環境学</t>
  </si>
  <si>
    <t>先端農業技術科学</t>
  </si>
  <si>
    <t>スポーツ健康システム・マネジメント</t>
  </si>
  <si>
    <t>フロンティア医科学</t>
  </si>
  <si>
    <t>教育学</t>
  </si>
  <si>
    <t>教育基礎学</t>
  </si>
  <si>
    <t>学校教育学</t>
  </si>
  <si>
    <t>心理学</t>
  </si>
  <si>
    <t>障害科学</t>
  </si>
  <si>
    <t>生涯発達</t>
  </si>
  <si>
    <t>生涯発達科学</t>
  </si>
  <si>
    <t>ヒューマン・ケア科学</t>
  </si>
  <si>
    <t>感性認知脳科学</t>
  </si>
  <si>
    <t>スポーツ医学</t>
  </si>
  <si>
    <t>生命システム医学</t>
  </si>
  <si>
    <t>疾患制御医学</t>
  </si>
  <si>
    <t>看護科学</t>
  </si>
  <si>
    <t>体育学</t>
  </si>
  <si>
    <t>体育科学</t>
  </si>
  <si>
    <t>コーチング学</t>
  </si>
  <si>
    <t>芸術</t>
  </si>
  <si>
    <t>世界遺産</t>
  </si>
  <si>
    <t>世界文化遺産学</t>
  </si>
  <si>
    <t>【不備がある場合は赤字で表示されます】</t>
    <rPh sb="1" eb="3">
      <t>フビ</t>
    </rPh>
    <rPh sb="6" eb="8">
      <t>バアイ</t>
    </rPh>
    <rPh sb="9" eb="11">
      <t>アカジ</t>
    </rPh>
    <rPh sb="12" eb="14">
      <t>ヒョウジ</t>
    </rPh>
    <phoneticPr fontId="1"/>
  </si>
  <si>
    <t xml:space="preserve"> 授業料免除</t>
    <rPh sb="1" eb="4">
      <t>ジュギョウリョウ</t>
    </rPh>
    <rPh sb="4" eb="6">
      <t>メンジョ</t>
    </rPh>
    <phoneticPr fontId="1"/>
  </si>
  <si>
    <t xml:space="preserve"> 授業料免除及び徴収猶予</t>
    <rPh sb="1" eb="4">
      <t>ジュギョウリョウ</t>
    </rPh>
    <rPh sb="4" eb="6">
      <t>メンジョ</t>
    </rPh>
    <rPh sb="6" eb="7">
      <t>オヨ</t>
    </rPh>
    <rPh sb="8" eb="10">
      <t>チョウシュウ</t>
    </rPh>
    <rPh sb="10" eb="12">
      <t>ユウヨ</t>
    </rPh>
    <phoneticPr fontId="1"/>
  </si>
  <si>
    <t>※申請者は以下のチェック項目のうち希望するほうを必ずチェックしてください。</t>
    <rPh sb="1" eb="4">
      <t>シンセイシャ</t>
    </rPh>
    <rPh sb="5" eb="7">
      <t>イカ</t>
    </rPh>
    <rPh sb="12" eb="14">
      <t>コウモク</t>
    </rPh>
    <rPh sb="17" eb="19">
      <t>キボウ</t>
    </rPh>
    <rPh sb="24" eb="25">
      <t>カナラ</t>
    </rPh>
    <phoneticPr fontId="1"/>
  </si>
  <si>
    <t>を希望します。</t>
    <rPh sb="1" eb="3">
      <t>キボウ</t>
    </rPh>
    <phoneticPr fontId="1"/>
  </si>
  <si>
    <t>１　一般（経済的理由）</t>
    <phoneticPr fontId="1"/>
  </si>
  <si>
    <t>２　事情（死亡）</t>
    <phoneticPr fontId="1"/>
  </si>
  <si>
    <t>３　事情（災害）</t>
    <phoneticPr fontId="1"/>
  </si>
  <si>
    <t>４　事情（失職）</t>
    <phoneticPr fontId="1"/>
  </si>
  <si>
    <t>５　事情（その他）</t>
    <phoneticPr fontId="1"/>
  </si>
  <si>
    <t>超過期間</t>
    <rPh sb="0" eb="2">
      <t>チョウカ</t>
    </rPh>
    <rPh sb="2" eb="4">
      <t>キカン</t>
    </rPh>
    <phoneticPr fontId="1"/>
  </si>
  <si>
    <t>年</t>
    <rPh sb="0" eb="1">
      <t>ネン</t>
    </rPh>
    <phoneticPr fontId="1"/>
  </si>
  <si>
    <t>ヶ月</t>
    <rPh sb="1" eb="2">
      <t>ゲツ</t>
    </rPh>
    <phoneticPr fontId="1"/>
  </si>
  <si>
    <t>参考：超過期間＝｛（入学してから基準日までの期間）－（休学期間）｝－（最短修業年限）</t>
    <rPh sb="0" eb="2">
      <t>サンコウ</t>
    </rPh>
    <phoneticPr fontId="1"/>
  </si>
  <si>
    <t>家計支持者</t>
    <rPh sb="0" eb="2">
      <t>カケイ</t>
    </rPh>
    <rPh sb="2" eb="5">
      <t>シジシャ</t>
    </rPh>
    <phoneticPr fontId="1"/>
  </si>
  <si>
    <t>本人との続柄　（</t>
    <phoneticPr fontId="1"/>
  </si>
  <si>
    <t>）</t>
    <phoneticPr fontId="1"/>
  </si>
  <si>
    <t>事業所得（営業・農業等）※</t>
    <rPh sb="0" eb="2">
      <t>ジギョウ</t>
    </rPh>
    <rPh sb="2" eb="4">
      <t>ショトク</t>
    </rPh>
    <rPh sb="5" eb="7">
      <t>エイギョウ</t>
    </rPh>
    <rPh sb="8" eb="10">
      <t>ノウギョウ</t>
    </rPh>
    <rPh sb="10" eb="11">
      <t>トウ</t>
    </rPh>
    <phoneticPr fontId="1"/>
  </si>
  <si>
    <t>退職金</t>
    <rPh sb="0" eb="3">
      <t>タイショクキン</t>
    </rPh>
    <phoneticPr fontId="1"/>
  </si>
  <si>
    <t>保険金</t>
    <rPh sb="0" eb="3">
      <t>ホケンキン</t>
    </rPh>
    <phoneticPr fontId="1"/>
  </si>
  <si>
    <t>死亡　・　生別</t>
  </si>
  <si>
    <t>月)</t>
    <rPh sb="0" eb="1">
      <t>ガツ</t>
    </rPh>
    <phoneticPr fontId="1"/>
  </si>
  <si>
    <t>年入学）（</t>
    <rPh sb="0" eb="1">
      <t>ネン</t>
    </rPh>
    <rPh sb="1" eb="3">
      <t>ニュウガク</t>
    </rPh>
    <phoneticPr fontId="1"/>
  </si>
  <si>
    <t>第1期（春学期）</t>
    <rPh sb="0" eb="1">
      <t>ダイ</t>
    </rPh>
    <rPh sb="2" eb="3">
      <t>キ</t>
    </rPh>
    <rPh sb="4" eb="7">
      <t>ハルガッキ</t>
    </rPh>
    <phoneticPr fontId="1"/>
  </si>
  <si>
    <t>第2期（秋学期）</t>
    <rPh sb="0" eb="1">
      <t>ダイ</t>
    </rPh>
    <rPh sb="2" eb="3">
      <t>キ</t>
    </rPh>
    <rPh sb="4" eb="7">
      <t>アキガッキ</t>
    </rPh>
    <phoneticPr fontId="1"/>
  </si>
  <si>
    <t>修士</t>
    <rPh sb="0" eb="2">
      <t>シュウシ</t>
    </rPh>
    <phoneticPr fontId="1"/>
  </si>
  <si>
    <t>年勤務</t>
    <rPh sb="0" eb="1">
      <t>ネン</t>
    </rPh>
    <rPh sb="1" eb="3">
      <t>キンム</t>
    </rPh>
    <phoneticPr fontId="1"/>
  </si>
  <si>
    <t>●授業料免除を申請する理由（該当する理由の□にチェック）</t>
    <rPh sb="1" eb="4">
      <t>ジュギョウリョウ</t>
    </rPh>
    <rPh sb="4" eb="6">
      <t>メンジョ</t>
    </rPh>
    <rPh sb="7" eb="9">
      <t>シンセイ</t>
    </rPh>
    <rPh sb="11" eb="13">
      <t>リユウ</t>
    </rPh>
    <rPh sb="14" eb="16">
      <t>ガイトウ</t>
    </rPh>
    <rPh sb="18" eb="20">
      <t>リユウ</t>
    </rPh>
    <phoneticPr fontId="1"/>
  </si>
  <si>
    <t>①休学歴</t>
    <rPh sb="1" eb="3">
      <t>キュウガク</t>
    </rPh>
    <rPh sb="3" eb="4">
      <t>レキ</t>
    </rPh>
    <phoneticPr fontId="1"/>
  </si>
  <si>
    <t>⑦奨学金
　 給与奨学金名：</t>
    <rPh sb="1" eb="4">
      <t>ショウガクキン</t>
    </rPh>
    <phoneticPr fontId="1"/>
  </si>
  <si>
    <t>）家計急変事由（</t>
    <rPh sb="1" eb="3">
      <t>カケイ</t>
    </rPh>
    <rPh sb="3" eb="5">
      <t>キュウヘン</t>
    </rPh>
    <rPh sb="5" eb="7">
      <t>ジユウ</t>
    </rPh>
    <phoneticPr fontId="1"/>
  </si>
  <si>
    <t>国立　　　公立　　　私立</t>
  </si>
  <si>
    <t>自宅　　　　　　　自宅外</t>
  </si>
  <si>
    <r>
      <rPr>
        <b/>
        <sz val="8"/>
        <rFont val="ＭＳ Ｐ明朝"/>
        <family val="1"/>
        <charset val="128"/>
      </rPr>
      <t>⑤母子父子世帯　</t>
    </r>
    <r>
      <rPr>
        <sz val="8"/>
        <rFont val="ＭＳ Ｐ明朝"/>
        <family val="1"/>
        <charset val="128"/>
      </rPr>
      <t>（母子父子世帯の場合は記入）</t>
    </r>
    <rPh sb="1" eb="3">
      <t>ボシ</t>
    </rPh>
    <rPh sb="3" eb="5">
      <t>フシ</t>
    </rPh>
    <rPh sb="5" eb="7">
      <t>セタイ</t>
    </rPh>
    <rPh sb="9" eb="11">
      <t>ボシ</t>
    </rPh>
    <rPh sb="11" eb="13">
      <t>フシ</t>
    </rPh>
    <rPh sb="13" eb="15">
      <t>セタイ</t>
    </rPh>
    <rPh sb="16" eb="18">
      <t>バアイ</t>
    </rPh>
    <rPh sb="19" eb="21">
      <t>キニュウ</t>
    </rPh>
    <phoneticPr fontId="1"/>
  </si>
  <si>
    <t>無・全免・　　　　半免・一部</t>
  </si>
  <si>
    <t>無・全免・　　　　半免・一部</t>
    <phoneticPr fontId="1"/>
  </si>
  <si>
    <t>【免除or猶予】</t>
    <rPh sb="1" eb="3">
      <t>メンジョ</t>
    </rPh>
    <rPh sb="5" eb="7">
      <t>ユウヨ</t>
    </rPh>
    <phoneticPr fontId="1"/>
  </si>
  <si>
    <t>【申請理由】</t>
    <rPh sb="1" eb="3">
      <t>シンセイ</t>
    </rPh>
    <rPh sb="3" eb="5">
      <t>リユウ</t>
    </rPh>
    <phoneticPr fontId="1"/>
  </si>
  <si>
    <t>【特別控除】</t>
    <rPh sb="1" eb="3">
      <t>トクベツ</t>
    </rPh>
    <rPh sb="3" eb="5">
      <t>コウジョ</t>
    </rPh>
    <phoneticPr fontId="1"/>
  </si>
  <si>
    <t>【印刷】</t>
    <rPh sb="1" eb="3">
      <t>インサツ</t>
    </rPh>
    <phoneticPr fontId="1"/>
  </si>
  <si>
    <t>【課程】</t>
    <rPh sb="1" eb="3">
      <t>カテイ</t>
    </rPh>
    <phoneticPr fontId="1"/>
  </si>
  <si>
    <t>※印刷後に署名してください。</t>
    <rPh sb="1" eb="3">
      <t>インサツ</t>
    </rPh>
    <rPh sb="3" eb="4">
      <t>ゴ</t>
    </rPh>
    <rPh sb="5" eb="7">
      <t>ショメイ</t>
    </rPh>
    <phoneticPr fontId="1"/>
  </si>
  <si>
    <t>⑨特別控除</t>
    <phoneticPr fontId="1"/>
  </si>
  <si>
    <t>　　　  障害者のいる世帯</t>
    <rPh sb="5" eb="8">
      <t>ショウガイシャ</t>
    </rPh>
    <rPh sb="11" eb="13">
      <t>セタイ</t>
    </rPh>
    <phoneticPr fontId="1"/>
  </si>
  <si>
    <t>　　 　 長期療養者のいる
　　　  世帯</t>
    <rPh sb="5" eb="7">
      <t>チョウキ</t>
    </rPh>
    <rPh sb="7" eb="10">
      <t>リョウヨウシャ</t>
    </rPh>
    <rPh sb="19" eb="21">
      <t>セタイ</t>
    </rPh>
    <phoneticPr fontId="1"/>
  </si>
  <si>
    <t>　　 　 主たる家計支持者
　　 　 が別居している世帯</t>
    <rPh sb="5" eb="6">
      <t>シュ</t>
    </rPh>
    <rPh sb="8" eb="10">
      <t>カケイ</t>
    </rPh>
    <rPh sb="10" eb="13">
      <t>シジシャ</t>
    </rPh>
    <rPh sb="20" eb="22">
      <t>ベッキョ</t>
    </rPh>
    <rPh sb="26" eb="28">
      <t>セタイ</t>
    </rPh>
    <phoneticPr fontId="1"/>
  </si>
  <si>
    <t>　　　  災害・盗難等の被害
　　 　 を受けた世帯</t>
    <rPh sb="5" eb="7">
      <t>サイガイ</t>
    </rPh>
    <rPh sb="8" eb="10">
      <t>トウナン</t>
    </rPh>
    <rPh sb="10" eb="11">
      <t>トウ</t>
    </rPh>
    <rPh sb="12" eb="14">
      <t>ヒガイ</t>
    </rPh>
    <rPh sb="21" eb="22">
      <t>ウ</t>
    </rPh>
    <rPh sb="24" eb="26">
      <t>セタイ</t>
    </rPh>
    <phoneticPr fontId="1"/>
  </si>
  <si>
    <t>別居先の住所</t>
    <rPh sb="0" eb="2">
      <t>ベッキョ</t>
    </rPh>
    <rPh sb="2" eb="3">
      <t>サキ</t>
    </rPh>
    <rPh sb="4" eb="6">
      <t>ジュウショ</t>
    </rPh>
    <phoneticPr fontId="1"/>
  </si>
  <si>
    <t>大学認定欄は記入しないでください。</t>
    <rPh sb="0" eb="2">
      <t>ダイガク</t>
    </rPh>
    <rPh sb="2" eb="4">
      <t>ニンテイ</t>
    </rPh>
    <rPh sb="4" eb="5">
      <t>ラン</t>
    </rPh>
    <rPh sb="6" eb="8">
      <t>キニュウ</t>
    </rPh>
    <phoneticPr fontId="1"/>
  </si>
  <si>
    <t>本　人</t>
    <rPh sb="0" eb="1">
      <t>ホン</t>
    </rPh>
    <rPh sb="2" eb="3">
      <t>ニン</t>
    </rPh>
    <phoneticPr fontId="1"/>
  </si>
  <si>
    <t>家　族</t>
    <rPh sb="0" eb="1">
      <t>イエ</t>
    </rPh>
    <rPh sb="2" eb="3">
      <t>ゾク</t>
    </rPh>
    <phoneticPr fontId="1"/>
  </si>
  <si>
    <t>ビジネス科学</t>
    <rPh sb="4" eb="6">
      <t>カガク</t>
    </rPh>
    <phoneticPr fontId="1"/>
  </si>
  <si>
    <t>スクールリーダーシップ開発</t>
  </si>
  <si>
    <t>経営システム科学</t>
  </si>
  <si>
    <t>教科教育</t>
  </si>
  <si>
    <t xml:space="preserve">企業科学   </t>
  </si>
  <si>
    <t>-</t>
    <phoneticPr fontId="1"/>
  </si>
  <si>
    <t xml:space="preserve">企業法学   </t>
  </si>
  <si>
    <t xml:space="preserve">法曹   </t>
  </si>
  <si>
    <t>３年制博士</t>
  </si>
  <si>
    <t>国際経営プロフェッショナル</t>
  </si>
  <si>
    <t>一貫制博士</t>
  </si>
  <si>
    <t>社会</t>
    <phoneticPr fontId="1"/>
  </si>
  <si>
    <r>
      <rPr>
        <b/>
        <sz val="8"/>
        <rFont val="ＭＳ Ｐ明朝"/>
        <family val="1"/>
        <charset val="128"/>
      </rPr>
      <t>申請の理由及び家庭の事情等</t>
    </r>
    <r>
      <rPr>
        <sz val="8"/>
        <rFont val="ＭＳ Ｐ明朝"/>
        <family val="1"/>
        <charset val="128"/>
      </rPr>
      <t>（経済的理由等について本人が具体的に記入すること）</t>
    </r>
    <rPh sb="0" eb="2">
      <t>シンセイ</t>
    </rPh>
    <rPh sb="3" eb="5">
      <t>リユウ</t>
    </rPh>
    <rPh sb="5" eb="6">
      <t>オヨ</t>
    </rPh>
    <rPh sb="7" eb="9">
      <t>カテイ</t>
    </rPh>
    <rPh sb="10" eb="12">
      <t>ジジョウ</t>
    </rPh>
    <rPh sb="12" eb="13">
      <t>トウ</t>
    </rPh>
    <rPh sb="14" eb="17">
      <t>ケイザイテキ</t>
    </rPh>
    <rPh sb="17" eb="19">
      <t>リユウ</t>
    </rPh>
    <rPh sb="19" eb="20">
      <t>トウ</t>
    </rPh>
    <rPh sb="24" eb="26">
      <t>ホンニン</t>
    </rPh>
    <rPh sb="27" eb="30">
      <t>グタイテキ</t>
    </rPh>
    <rPh sb="31" eb="33">
      <t>キニュウ</t>
    </rPh>
    <phoneticPr fontId="1"/>
  </si>
  <si>
    <t>生活扶助（生活保護費、児童手当等）</t>
    <rPh sb="0" eb="2">
      <t>セイカツ</t>
    </rPh>
    <rPh sb="2" eb="4">
      <t>フジョ</t>
    </rPh>
    <rPh sb="5" eb="7">
      <t>セイカツ</t>
    </rPh>
    <rPh sb="7" eb="9">
      <t>ホゴ</t>
    </rPh>
    <rPh sb="9" eb="10">
      <t>ヒ</t>
    </rPh>
    <rPh sb="11" eb="13">
      <t>ジドウ</t>
    </rPh>
    <rPh sb="13" eb="15">
      <t>テアテ</t>
    </rPh>
    <rPh sb="15" eb="16">
      <t>トウ</t>
    </rPh>
    <phoneticPr fontId="1"/>
  </si>
  <si>
    <t>学生記入欄</t>
    <rPh sb="0" eb="5">
      <t>ガクセイキニュウラン</t>
    </rPh>
    <phoneticPr fontId="1"/>
  </si>
  <si>
    <t>長期履修許可者</t>
    <rPh sb="0" eb="2">
      <t>チョウキ</t>
    </rPh>
    <rPh sb="2" eb="4">
      <t>リシュウ</t>
    </rPh>
    <rPh sb="4" eb="6">
      <t>キョカ</t>
    </rPh>
    <rPh sb="6" eb="7">
      <t>シャ</t>
    </rPh>
    <phoneticPr fontId="1"/>
  </si>
  <si>
    <t>計　
(給与収入）</t>
    <rPh sb="0" eb="1">
      <t>ケイ</t>
    </rPh>
    <phoneticPr fontId="1"/>
  </si>
  <si>
    <t>計　
(給与収入以外の所得）</t>
    <rPh sb="0" eb="1">
      <t>ケイ</t>
    </rPh>
    <phoneticPr fontId="1"/>
  </si>
  <si>
    <t>大学認定</t>
    <rPh sb="0" eb="2">
      <t>ダイガク</t>
    </rPh>
    <rPh sb="2" eb="4">
      <t>ニンテイ</t>
    </rPh>
    <phoneticPr fontId="1"/>
  </si>
  <si>
    <t>氏 名</t>
    <rPh sb="0" eb="1">
      <t>シ</t>
    </rPh>
    <rPh sb="2" eb="3">
      <t>メイ</t>
    </rPh>
    <phoneticPr fontId="1"/>
  </si>
  <si>
    <t>スポーツ国際開発学共同</t>
    <rPh sb="4" eb="6">
      <t>コクサイ</t>
    </rPh>
    <rPh sb="6" eb="8">
      <t>カイハツ</t>
    </rPh>
    <rPh sb="8" eb="9">
      <t>ガク</t>
    </rPh>
    <rPh sb="9" eb="11">
      <t>キョウドウ</t>
    </rPh>
    <phoneticPr fontId="1"/>
  </si>
  <si>
    <t>大学体育スポーツ高度化共同</t>
    <rPh sb="0" eb="2">
      <t>ダイガク</t>
    </rPh>
    <rPh sb="2" eb="4">
      <t>タイイク</t>
    </rPh>
    <rPh sb="8" eb="11">
      <t>コウドカ</t>
    </rPh>
    <rPh sb="11" eb="13">
      <t>キョウドウ</t>
    </rPh>
    <phoneticPr fontId="1"/>
  </si>
  <si>
    <t>自宅　　　　　自宅外</t>
  </si>
  <si>
    <t>小学校　中学校　高校　大学　高専　専修学校（高等課程）　専修学校（専門課程）</t>
  </si>
  <si>
    <t>無・有</t>
  </si>
  <si>
    <t>入学　・　編入学</t>
  </si>
  <si>
    <t>西暦</t>
    <rPh sb="0" eb="2">
      <t>セイレキ</t>
    </rPh>
    <phoneticPr fontId="1"/>
  </si>
  <si>
    <t>(西暦</t>
    <rPh sb="1" eb="3">
      <t>セイレキ</t>
    </rPh>
    <phoneticPr fontId="1"/>
  </si>
  <si>
    <t>大学修正欄</t>
    <rPh sb="0" eb="2">
      <t>ダイガク</t>
    </rPh>
    <rPh sb="2" eb="4">
      <t>シュウセイ</t>
    </rPh>
    <rPh sb="4" eb="5">
      <t>ラン</t>
    </rPh>
    <phoneticPr fontId="1"/>
  </si>
  <si>
    <t>専門職学位</t>
    <rPh sb="3" eb="5">
      <t>ガクイ</t>
    </rPh>
    <phoneticPr fontId="1"/>
  </si>
  <si>
    <t>山岳科学学位プログラム</t>
    <rPh sb="0" eb="2">
      <t>サンガク</t>
    </rPh>
    <rPh sb="2" eb="4">
      <t>カガク</t>
    </rPh>
    <rPh sb="4" eb="6">
      <t>ガクイ</t>
    </rPh>
    <phoneticPr fontId="1"/>
  </si>
  <si>
    <t>国際連携持続環境科学</t>
    <rPh sb="0" eb="2">
      <t>コクサイ</t>
    </rPh>
    <rPh sb="2" eb="4">
      <t>レンケイ</t>
    </rPh>
    <rPh sb="4" eb="6">
      <t>ジゾク</t>
    </rPh>
    <rPh sb="6" eb="8">
      <t>カンキョウ</t>
    </rPh>
    <rPh sb="8" eb="10">
      <t>カガク</t>
    </rPh>
    <phoneticPr fontId="1"/>
  </si>
  <si>
    <t>国際連携食料健康科学</t>
    <rPh sb="0" eb="2">
      <t>コクサイ</t>
    </rPh>
    <rPh sb="2" eb="4">
      <t>レンケイ</t>
    </rPh>
    <rPh sb="4" eb="6">
      <t>ショクリョウ</t>
    </rPh>
    <rPh sb="6" eb="8">
      <t>ケンコウ</t>
    </rPh>
    <rPh sb="8" eb="10">
      <t>カガク</t>
    </rPh>
    <phoneticPr fontId="1"/>
  </si>
  <si>
    <t>～西暦</t>
    <rPh sb="1" eb="3">
      <t>セイレキ</t>
    </rPh>
    <phoneticPr fontId="1"/>
  </si>
  <si>
    <t>千円未満四捨五入</t>
    <rPh sb="0" eb="2">
      <t>センエン</t>
    </rPh>
    <rPh sb="2" eb="4">
      <t>ミマン</t>
    </rPh>
    <rPh sb="4" eb="8">
      <t>シシャゴニュウ</t>
    </rPh>
    <phoneticPr fontId="1"/>
  </si>
  <si>
    <t>東京キャンパス　　　筑波キャンパス</t>
  </si>
  <si>
    <t>障害者・要介護3以上</t>
    <rPh sb="4" eb="5">
      <t>ヨウ</t>
    </rPh>
    <rPh sb="5" eb="7">
      <t>カイゴ</t>
    </rPh>
    <rPh sb="8" eb="10">
      <t>イジョウ</t>
    </rPh>
    <phoneticPr fontId="1"/>
  </si>
  <si>
    <t xml:space="preserve"> 過去に休学　　　　　　</t>
    <rPh sb="1" eb="3">
      <t>カコ</t>
    </rPh>
    <rPh sb="4" eb="6">
      <t>キュウガク</t>
    </rPh>
    <phoneticPr fontId="1"/>
  </si>
  <si>
    <t>有</t>
    <rPh sb="0" eb="1">
      <t>アリ</t>
    </rPh>
    <phoneticPr fontId="34"/>
  </si>
  <si>
    <t>・</t>
  </si>
  <si>
    <t>無</t>
    <rPh sb="0" eb="1">
      <t>ナ</t>
    </rPh>
    <phoneticPr fontId="34"/>
  </si>
  <si>
    <t xml:space="preserve"> 成績　　　　　　　単位数</t>
    <rPh sb="1" eb="3">
      <t>セイセキ</t>
    </rPh>
    <rPh sb="10" eb="13">
      <t>タンイスウ</t>
    </rPh>
    <phoneticPr fontId="34"/>
  </si>
  <si>
    <t xml:space="preserve"> 学力特例</t>
    <rPh sb="1" eb="3">
      <t>ガクリョク</t>
    </rPh>
    <rPh sb="3" eb="5">
      <t>トクレイ</t>
    </rPh>
    <phoneticPr fontId="1"/>
  </si>
  <si>
    <t>該当</t>
    <rPh sb="0" eb="2">
      <t>ガイトウ</t>
    </rPh>
    <phoneticPr fontId="34"/>
  </si>
  <si>
    <t>備考</t>
    <rPh sb="0" eb="2">
      <t>ビコウ</t>
    </rPh>
    <phoneticPr fontId="1"/>
  </si>
  <si>
    <t xml:space="preserve"> 申請理由</t>
    <rPh sb="1" eb="3">
      <t>シンセイ</t>
    </rPh>
    <rPh sb="3" eb="5">
      <t>リユウ</t>
    </rPh>
    <phoneticPr fontId="1"/>
  </si>
  <si>
    <t>一般</t>
    <rPh sb="0" eb="2">
      <t>イッパン</t>
    </rPh>
    <phoneticPr fontId="1"/>
  </si>
  <si>
    <t>事情（死亡）</t>
    <rPh sb="0" eb="2">
      <t>ジジョウ</t>
    </rPh>
    <rPh sb="3" eb="5">
      <t>シボウ</t>
    </rPh>
    <phoneticPr fontId="1"/>
  </si>
  <si>
    <t>事情（災害）</t>
    <rPh sb="0" eb="2">
      <t>ジジョウ</t>
    </rPh>
    <rPh sb="3" eb="5">
      <t>サイガイ</t>
    </rPh>
    <phoneticPr fontId="1"/>
  </si>
  <si>
    <t>事情（失職）</t>
    <rPh sb="0" eb="2">
      <t>ジジョウ</t>
    </rPh>
    <rPh sb="3" eb="5">
      <t>シッショク</t>
    </rPh>
    <phoneticPr fontId="1"/>
  </si>
  <si>
    <t>事情（その他）</t>
    <rPh sb="0" eb="2">
      <t>ジジョウ</t>
    </rPh>
    <rPh sb="5" eb="6">
      <t>タ</t>
    </rPh>
    <phoneticPr fontId="1"/>
  </si>
  <si>
    <t>家計（特例）</t>
    <rPh sb="0" eb="2">
      <t>カケイ</t>
    </rPh>
    <rPh sb="3" eb="5">
      <t>トクレイ</t>
    </rPh>
    <phoneticPr fontId="1"/>
  </si>
  <si>
    <t xml:space="preserve"> 家族数</t>
    <rPh sb="1" eb="3">
      <t>カゾク</t>
    </rPh>
    <rPh sb="3" eb="4">
      <t>スウ</t>
    </rPh>
    <phoneticPr fontId="1"/>
  </si>
  <si>
    <t>人</t>
    <rPh sb="0" eb="1">
      <t>ヒト</t>
    </rPh>
    <phoneticPr fontId="1"/>
  </si>
  <si>
    <t xml:space="preserve"> 独立生計者</t>
    <rPh sb="1" eb="3">
      <t>ドクリツ</t>
    </rPh>
    <rPh sb="3" eb="5">
      <t>セイケイ</t>
    </rPh>
    <rPh sb="5" eb="6">
      <t>シャ</t>
    </rPh>
    <phoneticPr fontId="1"/>
  </si>
  <si>
    <t>該当　・　無</t>
    <rPh sb="0" eb="2">
      <t>ガイトウ</t>
    </rPh>
    <rPh sb="5" eb="6">
      <t>ナ</t>
    </rPh>
    <phoneticPr fontId="1"/>
  </si>
  <si>
    <t xml:space="preserve"> 生活保護世帯</t>
    <rPh sb="1" eb="3">
      <t>セイカツ</t>
    </rPh>
    <rPh sb="3" eb="5">
      <t>ホゴ</t>
    </rPh>
    <rPh sb="5" eb="7">
      <t>セタイ</t>
    </rPh>
    <phoneticPr fontId="1"/>
  </si>
  <si>
    <t xml:space="preserve"> 該当　・　無</t>
    <rPh sb="1" eb="3">
      <t>ガイトウ</t>
    </rPh>
    <rPh sb="6" eb="7">
      <t>ナ</t>
    </rPh>
    <phoneticPr fontId="1"/>
  </si>
  <si>
    <t xml:space="preserve"> 母子父子世帯　　　　　　　　　</t>
    <rPh sb="1" eb="3">
      <t>ボシ</t>
    </rPh>
    <rPh sb="3" eb="5">
      <t>フシ</t>
    </rPh>
    <rPh sb="5" eb="7">
      <t>セタイ</t>
    </rPh>
    <phoneticPr fontId="1"/>
  </si>
  <si>
    <t xml:space="preserve"> 該当　・　無</t>
    <phoneticPr fontId="1"/>
  </si>
  <si>
    <t xml:space="preserve"> 多子世帯　　　　　　　　　</t>
    <rPh sb="1" eb="2">
      <t>オオ</t>
    </rPh>
    <rPh sb="2" eb="3">
      <t>コ</t>
    </rPh>
    <rPh sb="3" eb="5">
      <t>セタイ</t>
    </rPh>
    <phoneticPr fontId="1"/>
  </si>
  <si>
    <t>該当　・　無</t>
    <phoneticPr fontId="1"/>
  </si>
  <si>
    <t xml:space="preserve"> 非課税世帯</t>
    <rPh sb="1" eb="4">
      <t>ヒカゼイ</t>
    </rPh>
    <rPh sb="4" eb="6">
      <t>セタイ</t>
    </rPh>
    <phoneticPr fontId="1"/>
  </si>
  <si>
    <t xml:space="preserve"> 該当　・　無</t>
    <phoneticPr fontId="1"/>
  </si>
  <si>
    <t>(</t>
    <phoneticPr fontId="1"/>
  </si>
  <si>
    <t>養育費</t>
    <rPh sb="0" eb="3">
      <t>ヨウイクヒ</t>
    </rPh>
    <phoneticPr fontId="1"/>
  </si>
  <si>
    <t>遺族年金</t>
    <rPh sb="0" eb="2">
      <t>イゾク</t>
    </rPh>
    <rPh sb="2" eb="4">
      <t>ネンキン</t>
    </rPh>
    <phoneticPr fontId="1"/>
  </si>
  <si>
    <t>(</t>
    <phoneticPr fontId="1"/>
  </si>
  <si>
    <t>有　・　無</t>
    <phoneticPr fontId="1"/>
  </si>
  <si>
    <t>遺族年金</t>
    <phoneticPr fontId="1"/>
  </si>
  <si>
    <t>申請者本人の休学歴（休学がある場合のみ記入）　　※大学院生は学期中に休学がある場合申請不可</t>
    <rPh sb="0" eb="3">
      <t>シンセイシャ</t>
    </rPh>
    <rPh sb="3" eb="5">
      <t>ホンニン</t>
    </rPh>
    <rPh sb="6" eb="8">
      <t>キュウガク</t>
    </rPh>
    <rPh sb="8" eb="9">
      <t>レキ</t>
    </rPh>
    <rPh sb="10" eb="12">
      <t>キュウガク</t>
    </rPh>
    <rPh sb="15" eb="17">
      <t>バアイ</t>
    </rPh>
    <rPh sb="19" eb="21">
      <t>キニュウ</t>
    </rPh>
    <rPh sb="25" eb="27">
      <t>ダイガク</t>
    </rPh>
    <rPh sb="27" eb="29">
      <t>インセイ</t>
    </rPh>
    <rPh sb="30" eb="33">
      <t>ガッキチュウ</t>
    </rPh>
    <rPh sb="34" eb="36">
      <t>キュウガク</t>
    </rPh>
    <rPh sb="39" eb="41">
      <t>バアイ</t>
    </rPh>
    <rPh sb="41" eb="43">
      <t>シンセイ</t>
    </rPh>
    <rPh sb="43" eb="45">
      <t>フカ</t>
    </rPh>
    <phoneticPr fontId="1"/>
  </si>
  <si>
    <t>就学者を除く家族（就学者は⑧に記入）</t>
    <rPh sb="0" eb="3">
      <t>シュウガクシャ</t>
    </rPh>
    <rPh sb="4" eb="5">
      <t>ノゾ</t>
    </rPh>
    <rPh sb="6" eb="8">
      <t>カゾク</t>
    </rPh>
    <rPh sb="9" eb="12">
      <t>シュウガクシャ</t>
    </rPh>
    <rPh sb="15" eb="17">
      <t>キニュウ</t>
    </rPh>
    <phoneticPr fontId="1"/>
  </si>
  <si>
    <t>⑥家族及び所得（※は課税証明書から記入）　　　千円未満四捨五入</t>
    <rPh sb="1" eb="3">
      <t>カゾク</t>
    </rPh>
    <rPh sb="3" eb="4">
      <t>オヨ</t>
    </rPh>
    <rPh sb="5" eb="7">
      <t>ショトク</t>
    </rPh>
    <rPh sb="10" eb="12">
      <t>カゼイ</t>
    </rPh>
    <rPh sb="12" eb="15">
      <t>ショウメイショ</t>
    </rPh>
    <rPh sb="17" eb="19">
      <t>キニュウ</t>
    </rPh>
    <phoneticPr fontId="1"/>
  </si>
  <si>
    <t>注　申請者の親と別居している独立した兄弟姉妹や祖父母等は別生計であれば記入しない。両親は死別や戸籍上の生別を除き必ず記入すること（独立生計者除く）。</t>
    <phoneticPr fontId="1"/>
  </si>
  <si>
    <r>
      <t>④家計急変申請の有無　（※全員記入）　　　　</t>
    </r>
    <r>
      <rPr>
        <sz val="8"/>
        <rFont val="ＭＳ Ｐ明朝"/>
        <family val="1"/>
        <charset val="128"/>
      </rPr>
      <t>　（単に申請をしたかどうかではありません）</t>
    </r>
    <phoneticPr fontId="1"/>
  </si>
  <si>
    <t>学群
群</t>
    <rPh sb="0" eb="2">
      <t>ガクグン</t>
    </rPh>
    <rPh sb="3" eb="4">
      <t>グン</t>
    </rPh>
    <phoneticPr fontId="1"/>
  </si>
  <si>
    <t>学位ﾌﾟﾛｸﾞﾗﾑ
専攻</t>
    <rPh sb="0" eb="2">
      <t>ガクイ</t>
    </rPh>
    <rPh sb="10" eb="12">
      <t>センコウ</t>
    </rPh>
    <phoneticPr fontId="1"/>
  </si>
  <si>
    <t>父母等（自署）　　（独立生計者除く）</t>
    <rPh sb="0" eb="2">
      <t>フボ</t>
    </rPh>
    <rPh sb="2" eb="3">
      <t>トウ</t>
    </rPh>
    <rPh sb="4" eb="6">
      <t>ジショ</t>
    </rPh>
    <rPh sb="10" eb="12">
      <t>ドクリツ</t>
    </rPh>
    <rPh sb="12" eb="14">
      <t>セイケイ</t>
    </rPh>
    <rPh sb="14" eb="15">
      <t>シャ</t>
    </rPh>
    <rPh sb="15" eb="16">
      <t>ノゾ</t>
    </rPh>
    <phoneticPr fontId="1"/>
  </si>
  <si>
    <t>独立生計者については、独立生計に至った理由・時期を記入すること</t>
    <phoneticPr fontId="1"/>
  </si>
  <si>
    <t>学位ﾌﾟﾛｸﾞﾗﾑ・専攻</t>
    <rPh sb="0" eb="2">
      <t>ガクイ</t>
    </rPh>
    <rPh sb="10" eb="12">
      <t>センコウ</t>
    </rPh>
    <phoneticPr fontId="1"/>
  </si>
  <si>
    <t>(全免・半免・1/3免・2/3免・不許可・未申請)</t>
  </si>
  <si>
    <t>支援室チェック欄</t>
    <rPh sb="0" eb="2">
      <t>シエン</t>
    </rPh>
    <rPh sb="2" eb="3">
      <t>シツ</t>
    </rPh>
    <rPh sb="7" eb="8">
      <t>ラン</t>
    </rPh>
    <phoneticPr fontId="1"/>
  </si>
  <si>
    <t>研究群
研究科</t>
    <rPh sb="0" eb="2">
      <t>ケンキュウ</t>
    </rPh>
    <rPh sb="2" eb="3">
      <t>グン</t>
    </rPh>
    <rPh sb="4" eb="7">
      <t>ケンキュウカ</t>
    </rPh>
    <phoneticPr fontId="1"/>
  </si>
  <si>
    <t>(全免・半免・1/3免・2/3免・不許可・未申請)</t>
    <phoneticPr fontId="1"/>
  </si>
  <si>
    <t>有　・　無　　　　　　　　・内部進学により不徴収</t>
    <phoneticPr fontId="1"/>
  </si>
  <si>
    <t>学類
類</t>
    <rPh sb="0" eb="2">
      <t>ガクルイ</t>
    </rPh>
    <rPh sb="3" eb="4">
      <t>ルイ</t>
    </rPh>
    <phoneticPr fontId="1"/>
  </si>
  <si>
    <t>無・全免・　　　　半免・一部</t>
    <phoneticPr fontId="1"/>
  </si>
  <si>
    <t>※印刷後に父母等が署名してください。</t>
    <rPh sb="5" eb="7">
      <t>フボ</t>
    </rPh>
    <rPh sb="7" eb="8">
      <t>トウ</t>
    </rPh>
    <rPh sb="9" eb="11">
      <t>ショメイ</t>
    </rPh>
    <phoneticPr fontId="1"/>
  </si>
  <si>
    <t>※申請書はA4判で両面印刷・上下一致し1枚に収めてください。</t>
    <rPh sb="1" eb="4">
      <t>シンセイショ</t>
    </rPh>
    <rPh sb="7" eb="8">
      <t>ハン</t>
    </rPh>
    <rPh sb="9" eb="11">
      <t>リョウメン</t>
    </rPh>
    <rPh sb="11" eb="13">
      <t>インサツ</t>
    </rPh>
    <rPh sb="14" eb="16">
      <t>ジョウゲ</t>
    </rPh>
    <rPh sb="16" eb="18">
      <t>イッチ</t>
    </rPh>
    <rPh sb="20" eb="21">
      <t>マイ</t>
    </rPh>
    <rPh sb="22" eb="23">
      <t>オサ</t>
    </rPh>
    <phoneticPr fontId="1"/>
  </si>
  <si>
    <t>勤 続 年 数</t>
    <rPh sb="0" eb="1">
      <t>ツトム</t>
    </rPh>
    <rPh sb="2" eb="3">
      <t>ゾク</t>
    </rPh>
    <rPh sb="4" eb="5">
      <t>トシ</t>
    </rPh>
    <rPh sb="6" eb="7">
      <t>スウ</t>
    </rPh>
    <phoneticPr fontId="1"/>
  </si>
  <si>
    <t>勤   務  先</t>
    <rPh sb="0" eb="1">
      <t>ツトム</t>
    </rPh>
    <rPh sb="4" eb="5">
      <t>ツトム</t>
    </rPh>
    <rPh sb="7" eb="8">
      <t>サキ</t>
    </rPh>
    <phoneticPr fontId="1"/>
  </si>
  <si>
    <t>職　  　　業</t>
    <rPh sb="0" eb="1">
      <t>ショク</t>
    </rPh>
    <rPh sb="6" eb="7">
      <t>ギョウ</t>
    </rPh>
    <phoneticPr fontId="1"/>
  </si>
  <si>
    <t>年　　  　齢</t>
    <rPh sb="0" eb="1">
      <t>ネン</t>
    </rPh>
    <rPh sb="6" eb="7">
      <t>トシ</t>
    </rPh>
    <phoneticPr fontId="1"/>
  </si>
  <si>
    <t>氏　　  　名</t>
    <rPh sb="0" eb="1">
      <t>シ</t>
    </rPh>
    <rPh sb="6" eb="7">
      <t>メイ</t>
    </rPh>
    <phoneticPr fontId="1"/>
  </si>
  <si>
    <t>●入力が完了し、赤字で表示される不備がすべて解消されたことを確認したら、
 　下記の□をチェックし、両面印刷して署名をしてください。</t>
    <rPh sb="1" eb="3">
      <t>ニュウリョク</t>
    </rPh>
    <rPh sb="4" eb="6">
      <t>カンリョウ</t>
    </rPh>
    <rPh sb="8" eb="10">
      <t>アカジ</t>
    </rPh>
    <rPh sb="11" eb="13">
      <t>ヒョウジ</t>
    </rPh>
    <rPh sb="16" eb="18">
      <t>フビ</t>
    </rPh>
    <rPh sb="22" eb="24">
      <t>カイショウ</t>
    </rPh>
    <rPh sb="30" eb="32">
      <t>カクニン</t>
    </rPh>
    <rPh sb="39" eb="41">
      <t>カキ</t>
    </rPh>
    <rPh sb="50" eb="52">
      <t>リョウメン</t>
    </rPh>
    <rPh sb="52" eb="54">
      <t>インサツ</t>
    </rPh>
    <rPh sb="56" eb="58">
      <t>ショメイ</t>
    </rPh>
    <phoneticPr fontId="1"/>
  </si>
  <si>
    <t>２０２５年度第２期（秋学期）　筑波大学授業料免除申請書　≪留学生以外用≫</t>
    <rPh sb="4" eb="6">
      <t>ネンド</t>
    </rPh>
    <rPh sb="6" eb="7">
      <t>ダイ</t>
    </rPh>
    <rPh sb="8" eb="9">
      <t>キ</t>
    </rPh>
    <rPh sb="10" eb="11">
      <t>アキ</t>
    </rPh>
    <rPh sb="11" eb="13">
      <t>ガッキ</t>
    </rPh>
    <rPh sb="15" eb="17">
      <t>ツクバ</t>
    </rPh>
    <rPh sb="17" eb="19">
      <t>ダイガク</t>
    </rPh>
    <rPh sb="19" eb="22">
      <t>ジュギョウリョウ</t>
    </rPh>
    <rPh sb="22" eb="24">
      <t>メンジョ</t>
    </rPh>
    <rPh sb="24" eb="27">
      <t>シンセイショ</t>
    </rPh>
    <rPh sb="29" eb="32">
      <t>リュウガクセイ</t>
    </rPh>
    <rPh sb="32" eb="34">
      <t>イガイ</t>
    </rPh>
    <rPh sb="34" eb="35">
      <t>ヨウ</t>
    </rPh>
    <phoneticPr fontId="1"/>
  </si>
  <si>
    <t>下記の理由により、２０２５年度第２期（秋学期分）の</t>
    <rPh sb="0" eb="2">
      <t>カキ</t>
    </rPh>
    <rPh sb="3" eb="5">
      <t>リユウ</t>
    </rPh>
    <rPh sb="13" eb="15">
      <t>ネンド</t>
    </rPh>
    <rPh sb="15" eb="16">
      <t>ダイ</t>
    </rPh>
    <rPh sb="17" eb="18">
      <t>キ</t>
    </rPh>
    <rPh sb="19" eb="20">
      <t>アキ</t>
    </rPh>
    <rPh sb="20" eb="22">
      <t>ガッキ</t>
    </rPh>
    <rPh sb="22" eb="23">
      <t>ブン</t>
    </rPh>
    <phoneticPr fontId="1"/>
  </si>
  <si>
    <t>家族で２０２４年１月１日以降に退職・転職等があった場合には、時期及び退職金・雇用保険受給の有無を書くこと（定年退職後の再雇用含む）</t>
    <rPh sb="9" eb="10">
      <t>ガツ</t>
    </rPh>
    <rPh sb="11" eb="12">
      <t>ニチ</t>
    </rPh>
    <phoneticPr fontId="1"/>
  </si>
  <si>
    <r>
      <rPr>
        <b/>
        <sz val="8"/>
        <rFont val="ＭＳ Ｐ明朝"/>
        <family val="1"/>
        <charset val="128"/>
      </rPr>
      <t>②修業年限超過者</t>
    </r>
    <r>
      <rPr>
        <sz val="8"/>
        <rFont val="ＭＳ Ｐ明朝"/>
        <family val="1"/>
        <charset val="128"/>
      </rPr>
      <t>　（修業年限を超過している者は超過している期間を下記に記入してください。今回申請の基準日は2026年3月31日時点です。）</t>
    </r>
    <rPh sb="1" eb="3">
      <t>シュウギョウ</t>
    </rPh>
    <rPh sb="3" eb="5">
      <t>ネンゲン</t>
    </rPh>
    <rPh sb="5" eb="7">
      <t>チョウカ</t>
    </rPh>
    <rPh sb="7" eb="8">
      <t>シャ</t>
    </rPh>
    <rPh sb="44" eb="46">
      <t>コンカイ</t>
    </rPh>
    <rPh sb="46" eb="48">
      <t>シンセイ</t>
    </rPh>
    <rPh sb="49" eb="51">
      <t>キジュン</t>
    </rPh>
    <rPh sb="51" eb="52">
      <t>ビ</t>
    </rPh>
    <rPh sb="57" eb="58">
      <t>ネン</t>
    </rPh>
    <rPh sb="59" eb="60">
      <t>ガツ</t>
    </rPh>
    <rPh sb="62" eb="63">
      <t>ニチ</t>
    </rPh>
    <rPh sb="63" eb="65">
      <t>ジテン</t>
    </rPh>
    <phoneticPr fontId="1"/>
  </si>
  <si>
    <r>
      <rPr>
        <b/>
        <sz val="8"/>
        <rFont val="ＭＳ Ｐ明朝"/>
        <family val="1"/>
        <charset val="128"/>
      </rPr>
      <t>③２０２５年度第２期（秋学期）家計急変申請希望者　</t>
    </r>
    <r>
      <rPr>
        <sz val="8"/>
        <rFont val="ＭＳ Ｐ明朝"/>
        <family val="1"/>
        <charset val="128"/>
      </rPr>
      <t>(今回家計急変者として申請する場合は記入）</t>
    </r>
    <rPh sb="11" eb="12">
      <t>アキ</t>
    </rPh>
    <phoneticPr fontId="1"/>
  </si>
  <si>
    <t>２０２４年度第２期
（前々回）</t>
    <rPh sb="4" eb="6">
      <t>ネンド</t>
    </rPh>
    <rPh sb="11" eb="14">
      <t>ゼンゼンカイ</t>
    </rPh>
    <phoneticPr fontId="1"/>
  </si>
  <si>
    <t>２０２５年度第１期
（前　回）</t>
    <rPh sb="4" eb="6">
      <t>ネンド</t>
    </rPh>
    <rPh sb="11" eb="12">
      <t>マエ</t>
    </rPh>
    <rPh sb="13" eb="14">
      <t>カイ</t>
    </rPh>
    <phoneticPr fontId="1"/>
  </si>
  <si>
    <r>
      <t xml:space="preserve">所　　属
</t>
    </r>
    <r>
      <rPr>
        <sz val="6"/>
        <rFont val="ＭＳ Ｐ明朝"/>
        <family val="1"/>
        <charset val="128"/>
      </rPr>
      <t>（2025年10月1日時点）</t>
    </r>
    <rPh sb="0" eb="1">
      <t>ショ</t>
    </rPh>
    <rPh sb="3" eb="4">
      <t>ゾク</t>
    </rPh>
    <rPh sb="10" eb="11">
      <t>ネン</t>
    </rPh>
    <rPh sb="13" eb="14">
      <t>ツキ</t>
    </rPh>
    <rPh sb="15" eb="16">
      <t>ニチ</t>
    </rPh>
    <rPh sb="16" eb="18">
      <t>ジテン</t>
    </rPh>
    <phoneticPr fontId="1"/>
  </si>
  <si>
    <t>入学料免除申請
の有無（2025年度）</t>
    <rPh sb="0" eb="2">
      <t>ニュウガク</t>
    </rPh>
    <rPh sb="2" eb="3">
      <t>リョウ</t>
    </rPh>
    <rPh sb="3" eb="5">
      <t>メンジョ</t>
    </rPh>
    <rPh sb="5" eb="7">
      <t>シンセイ</t>
    </rPh>
    <rPh sb="9" eb="11">
      <t>ウム</t>
    </rPh>
    <rPh sb="16" eb="18">
      <t>ネンド</t>
    </rPh>
    <phoneticPr fontId="1"/>
  </si>
  <si>
    <t>入学料納付額
（2025年度）</t>
    <rPh sb="0" eb="2">
      <t>ニュウガク</t>
    </rPh>
    <rPh sb="2" eb="3">
      <t>リョウ</t>
    </rPh>
    <rPh sb="3" eb="5">
      <t>ノウフ</t>
    </rPh>
    <rPh sb="5" eb="6">
      <t>ガク</t>
    </rPh>
    <rPh sb="12" eb="14">
      <t>ネンド</t>
    </rPh>
    <phoneticPr fontId="1"/>
  </si>
  <si>
    <t>受給（見込）額（2025年度額）</t>
    <rPh sb="0" eb="2">
      <t>ジュキュウ</t>
    </rPh>
    <rPh sb="3" eb="5">
      <t>ミコミ</t>
    </rPh>
    <rPh sb="6" eb="7">
      <t>ガク</t>
    </rPh>
    <rPh sb="12" eb="14">
      <t>ネンド</t>
    </rPh>
    <rPh sb="14" eb="15">
      <t>ガク</t>
    </rPh>
    <phoneticPr fontId="1"/>
  </si>
  <si>
    <t>2024年度
授業料免除結果
（学群の新制度含む）</t>
    <rPh sb="4" eb="5">
      <t>ネン</t>
    </rPh>
    <rPh sb="5" eb="6">
      <t>ド</t>
    </rPh>
    <rPh sb="7" eb="10">
      <t>ジュギョウリョウ</t>
    </rPh>
    <rPh sb="10" eb="12">
      <t>メンジョ</t>
    </rPh>
    <rPh sb="12" eb="14">
      <t>ケッカ</t>
    </rPh>
    <rPh sb="16" eb="18">
      <t>ガクグン</t>
    </rPh>
    <rPh sb="19" eb="22">
      <t>シンセイド</t>
    </rPh>
    <rPh sb="22" eb="23">
      <t>フク</t>
    </rPh>
    <phoneticPr fontId="1"/>
  </si>
  <si>
    <t>授業料納付額
（2024年度）</t>
    <rPh sb="0" eb="3">
      <t>ジュギョウリョウ</t>
    </rPh>
    <rPh sb="3" eb="5">
      <t>ノウフ</t>
    </rPh>
    <rPh sb="5" eb="6">
      <t>ガク</t>
    </rPh>
    <rPh sb="12" eb="14">
      <t>ネンド</t>
    </rPh>
    <phoneticPr fontId="1"/>
  </si>
  <si>
    <t>⑧2025年度就学者</t>
    <rPh sb="5" eb="7">
      <t>ネンド</t>
    </rPh>
    <rPh sb="7" eb="10">
      <t>シュウガクシャ</t>
    </rPh>
    <phoneticPr fontId="1"/>
  </si>
  <si>
    <t>被災額（2024年1月～2024年12月）</t>
    <rPh sb="0" eb="2">
      <t>ヒサイ</t>
    </rPh>
    <rPh sb="2" eb="3">
      <t>ガク</t>
    </rPh>
    <rPh sb="8" eb="9">
      <t>ネン</t>
    </rPh>
    <rPh sb="9" eb="10">
      <t>ヘイネン</t>
    </rPh>
    <rPh sb="10" eb="11">
      <t>ガツ</t>
    </rPh>
    <rPh sb="16" eb="17">
      <t>ネン</t>
    </rPh>
    <rPh sb="17" eb="18">
      <t>ヘイネン</t>
    </rPh>
    <rPh sb="19" eb="20">
      <t>ガツ</t>
    </rPh>
    <phoneticPr fontId="1"/>
  </si>
  <si>
    <t>2024年度状況（国立学校の就学者のみ）</t>
    <rPh sb="4" eb="6">
      <t>ネンド</t>
    </rPh>
    <rPh sb="6" eb="8">
      <t>ジョウキョウ</t>
    </rPh>
    <rPh sb="9" eb="11">
      <t>コクリツ</t>
    </rPh>
    <rPh sb="11" eb="13">
      <t>ガッコウ</t>
    </rPh>
    <rPh sb="14" eb="17">
      <t>シュウガクシャ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</si>
</sst>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color theme="0"/>
      <name val="ＭＳ Ｐゴシック"/>
      <family val="3"/>
      <charset val="128"/>
      <scheme val="minor"/>
    </font>
    <font>
      <b/>
      <sz val="9"/>
      <color rgb="FFFF0000"/>
      <name val="ＭＳ Ｐゴシック"/>
      <family val="3"/>
      <charset val="128"/>
      <scheme val="minor"/>
    </font>
    <font>
      <b/>
      <sz val="8"/>
      <color indexed="81"/>
      <name val="ＭＳ Ｐゴシック"/>
      <family val="3"/>
      <charset val="128"/>
    </font>
    <font>
      <sz val="8"/>
      <color indexed="81"/>
      <name val="ＭＳ Ｐゴシック"/>
      <family val="3"/>
      <charset val="128"/>
    </font>
    <font>
      <b/>
      <sz val="9"/>
      <name val="ＭＳ Ｐゴシック"/>
      <family val="3"/>
      <charset val="128"/>
      <scheme val="minor"/>
    </font>
    <font>
      <sz val="8"/>
      <color theme="1"/>
      <name val="ＭＳ Ｐゴシック"/>
      <family val="3"/>
      <charset val="128"/>
    </font>
    <font>
      <sz val="8"/>
      <color rgb="FFFF0000"/>
      <name val="ＭＳ Ｐゴシック"/>
      <family val="3"/>
      <charset val="128"/>
    </font>
    <font>
      <sz val="9"/>
      <name val="ＭＳ Ｐゴシック"/>
      <family val="3"/>
      <charset val="128"/>
      <scheme val="minor"/>
    </font>
    <font>
      <sz val="8"/>
      <name val="ＭＳ Ｐゴシック"/>
      <family val="3"/>
      <charset val="128"/>
    </font>
    <font>
      <sz val="9"/>
      <color rgb="FF000000"/>
      <name val="MS UI Gothic"/>
      <family val="3"/>
      <charset val="128"/>
    </font>
    <font>
      <sz val="9"/>
      <color theme="1"/>
      <name val="ＭＳ Ｐ明朝"/>
      <family val="1"/>
      <charset val="128"/>
    </font>
    <font>
      <sz val="9"/>
      <name val="ＭＳ Ｐ明朝"/>
      <family val="1"/>
      <charset val="128"/>
    </font>
    <font>
      <sz val="8"/>
      <name val="ＭＳ Ｐ明朝"/>
      <family val="1"/>
      <charset val="128"/>
    </font>
    <font>
      <sz val="6"/>
      <name val="ＭＳ Ｐ明朝"/>
      <family val="1"/>
      <charset val="128"/>
    </font>
    <font>
      <sz val="12"/>
      <name val="ＭＳ Ｐ明朝"/>
      <family val="1"/>
      <charset val="128"/>
    </font>
    <font>
      <b/>
      <sz val="9"/>
      <name val="ＭＳ Ｐ明朝"/>
      <family val="1"/>
      <charset val="128"/>
    </font>
    <font>
      <b/>
      <sz val="8"/>
      <name val="ＭＳ Ｐ明朝"/>
      <family val="1"/>
      <charset val="128"/>
    </font>
    <font>
      <sz val="7"/>
      <name val="ＭＳ Ｐ明朝"/>
      <family val="1"/>
      <charset val="128"/>
    </font>
    <font>
      <b/>
      <sz val="7"/>
      <color indexed="81"/>
      <name val="ＭＳ Ｐゴシック"/>
      <family val="3"/>
      <charset val="128"/>
    </font>
    <font>
      <sz val="7"/>
      <color indexed="81"/>
      <name val="ＭＳ Ｐゴシック"/>
      <family val="3"/>
      <charset val="128"/>
    </font>
    <font>
      <b/>
      <sz val="12"/>
      <name val="ＭＳ Ｐ明朝"/>
      <family val="1"/>
      <charset val="128"/>
    </font>
    <font>
      <sz val="7"/>
      <color theme="1"/>
      <name val="ＭＳ Ｐ明朝"/>
      <family val="1"/>
      <charset val="128"/>
    </font>
    <font>
      <sz val="6"/>
      <color theme="1"/>
      <name val="ＭＳ Ｐ明朝"/>
      <family val="1"/>
      <charset val="128"/>
    </font>
    <font>
      <b/>
      <sz val="10"/>
      <color rgb="FFFF0000"/>
      <name val="ＭＳ Ｐ明朝"/>
      <family val="1"/>
      <charset val="128"/>
    </font>
    <font>
      <sz val="8"/>
      <name val="ＭＳ Ｐゴシック"/>
      <family val="3"/>
      <charset val="128"/>
      <scheme val="minor"/>
    </font>
    <font>
      <sz val="8"/>
      <color theme="1"/>
      <name val="ＭＳ Ｐゴシック"/>
      <family val="3"/>
      <charset val="128"/>
      <scheme val="minor"/>
    </font>
    <font>
      <b/>
      <sz val="8"/>
      <color rgb="FFFF0000"/>
      <name val="ＭＳ Ｐゴシック"/>
      <family val="3"/>
      <charset val="128"/>
      <scheme val="minor"/>
    </font>
    <font>
      <sz val="9"/>
      <name val="ＭＳ Ｐゴシック"/>
      <family val="3"/>
      <charset val="128"/>
    </font>
    <font>
      <sz val="8"/>
      <name val="ＭＳ ゴシック"/>
      <family val="3"/>
      <charset val="128"/>
    </font>
    <font>
      <sz val="12"/>
      <name val="ＭＳ Ｐゴシック"/>
      <family val="3"/>
      <charset val="128"/>
    </font>
    <font>
      <sz val="7"/>
      <name val="ＭＳ Ｐゴシック"/>
      <family val="3"/>
      <charset val="128"/>
    </font>
    <font>
      <sz val="6"/>
      <name val="ＭＳ Ｐゴシック"/>
      <family val="3"/>
      <charset val="128"/>
    </font>
    <font>
      <b/>
      <sz val="8"/>
      <name val="ＭＳ Ｐゴシック"/>
      <family val="3"/>
      <charset val="128"/>
      <scheme val="minor"/>
    </font>
    <font>
      <b/>
      <sz val="8"/>
      <color theme="0"/>
      <name val="ＭＳ Ｐゴシック"/>
      <family val="3"/>
      <charset val="128"/>
      <scheme val="minor"/>
    </font>
    <font>
      <b/>
      <u/>
      <sz val="8"/>
      <color indexed="81"/>
      <name val="ＭＳ Ｐゴシック"/>
      <family val="3"/>
      <charset val="128"/>
    </font>
    <font>
      <sz val="11"/>
      <color theme="1"/>
      <name val="ＭＳ Ｐゴシック"/>
      <family val="2"/>
      <charset val="128"/>
      <scheme val="minor"/>
    </font>
    <font>
      <sz val="5"/>
      <name val="ＭＳ Ｐ明朝"/>
      <family val="1"/>
      <charset val="128"/>
    </font>
    <font>
      <sz val="11"/>
      <name val="ＭＳ ゴシック"/>
      <family val="3"/>
      <charset val="128"/>
    </font>
    <font>
      <sz val="6"/>
      <color theme="1"/>
      <name val="ＭＳ Ｐゴシック"/>
      <family val="2"/>
      <charset val="128"/>
      <scheme val="minor"/>
    </font>
    <font>
      <sz val="6.5"/>
      <name val="ＭＳ Ｐゴシック"/>
      <family val="3"/>
      <charset val="128"/>
    </font>
    <font>
      <sz val="6.5"/>
      <color theme="1"/>
      <name val="ＭＳ Ｐゴシック"/>
      <family val="3"/>
      <charset val="128"/>
      <scheme val="minor"/>
    </font>
  </fonts>
  <fills count="8">
    <fill>
      <patternFill patternType="none"/>
    </fill>
    <fill>
      <patternFill patternType="gray125"/>
    </fill>
    <fill>
      <patternFill patternType="solid">
        <fgColor theme="1" tint="0.249977111117893"/>
        <bgColor indexed="64"/>
      </patternFill>
    </fill>
    <fill>
      <patternFill patternType="solid">
        <fgColor indexed="65"/>
        <bgColor indexed="64"/>
      </patternFill>
    </fill>
    <fill>
      <patternFill patternType="solid">
        <fgColor theme="5" tint="0.79998168889431442"/>
        <bgColor indexed="64"/>
      </patternFill>
    </fill>
    <fill>
      <patternFill patternType="solid">
        <fgColor theme="0" tint="-0.14996795556505021"/>
        <bgColor indexed="64"/>
      </patternFill>
    </fill>
    <fill>
      <patternFill patternType="solid">
        <fgColor theme="0" tint="-0.14993743705557422"/>
        <bgColor indexed="64"/>
      </patternFill>
    </fill>
    <fill>
      <patternFill patternType="solid">
        <fgColor theme="0"/>
        <bgColor indexed="64"/>
      </patternFill>
    </fill>
  </fills>
  <borders count="17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dashed">
        <color auto="1"/>
      </top>
      <bottom style="medium">
        <color auto="1"/>
      </bottom>
      <diagonal/>
    </border>
    <border>
      <left/>
      <right/>
      <top style="dashed">
        <color auto="1"/>
      </top>
      <bottom style="medium">
        <color auto="1"/>
      </bottom>
      <diagonal/>
    </border>
    <border>
      <left style="medium">
        <color auto="1"/>
      </left>
      <right/>
      <top/>
      <bottom style="dashed">
        <color auto="1"/>
      </bottom>
      <diagonal/>
    </border>
    <border>
      <left/>
      <right/>
      <top/>
      <bottom style="dashed">
        <color auto="1"/>
      </bottom>
      <diagonal/>
    </border>
    <border>
      <left/>
      <right style="medium">
        <color auto="1"/>
      </right>
      <top/>
      <bottom style="dashed">
        <color auto="1"/>
      </bottom>
      <diagonal/>
    </border>
    <border>
      <left/>
      <right/>
      <top style="dashed">
        <color auto="1"/>
      </top>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dashed">
        <color auto="1"/>
      </left>
      <right/>
      <top style="dashed">
        <color auto="1"/>
      </top>
      <bottom style="medium">
        <color auto="1"/>
      </bottom>
      <diagonal/>
    </border>
    <border>
      <left style="dashed">
        <color auto="1"/>
      </left>
      <right style="medium">
        <color auto="1"/>
      </right>
      <top style="medium">
        <color auto="1"/>
      </top>
      <bottom/>
      <diagonal/>
    </border>
    <border>
      <left/>
      <right/>
      <top style="thin">
        <color auto="1"/>
      </top>
      <bottom style="medium">
        <color auto="1"/>
      </bottom>
      <diagonal/>
    </border>
    <border>
      <left/>
      <right style="thin">
        <color auto="1"/>
      </right>
      <top style="medium">
        <color auto="1"/>
      </top>
      <bottom/>
      <diagonal/>
    </border>
    <border>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style="thin">
        <color auto="1"/>
      </left>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right style="thin">
        <color indexed="64"/>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indexed="64"/>
      </top>
      <bottom style="thin">
        <color indexed="64"/>
      </bottom>
      <diagonal/>
    </border>
    <border>
      <left style="thin">
        <color auto="1"/>
      </left>
      <right style="dashed">
        <color auto="1"/>
      </right>
      <top/>
      <bottom/>
      <diagonal/>
    </border>
    <border>
      <left style="thin">
        <color auto="1"/>
      </left>
      <right style="dashed">
        <color auto="1"/>
      </right>
      <top/>
      <bottom style="medium">
        <color auto="1"/>
      </bottom>
      <diagonal/>
    </border>
    <border>
      <left style="medium">
        <color auto="1"/>
      </left>
      <right style="medium">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dashed">
        <color auto="1"/>
      </right>
      <top style="thin">
        <color auto="1"/>
      </top>
      <bottom/>
      <diagonal/>
    </border>
    <border>
      <left style="medium">
        <color auto="1"/>
      </left>
      <right style="thin">
        <color auto="1"/>
      </right>
      <top style="thin">
        <color auto="1"/>
      </top>
      <bottom style="thin">
        <color indexed="64"/>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dashed">
        <color auto="1"/>
      </bottom>
      <diagonal/>
    </border>
    <border>
      <left style="thin">
        <color auto="1"/>
      </left>
      <right style="medium">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thin">
        <color indexed="64"/>
      </left>
      <right/>
      <top style="dashed">
        <color auto="1"/>
      </top>
      <bottom style="thin">
        <color auto="1"/>
      </bottom>
      <diagonal/>
    </border>
    <border>
      <left style="thin">
        <color indexed="64"/>
      </left>
      <right/>
      <top style="dashed">
        <color auto="1"/>
      </top>
      <bottom style="dashed">
        <color auto="1"/>
      </bottom>
      <diagonal/>
    </border>
    <border>
      <left/>
      <right style="thin">
        <color indexed="64"/>
      </right>
      <top style="dashed">
        <color auto="1"/>
      </top>
      <bottom style="dashed">
        <color auto="1"/>
      </bottom>
      <diagonal/>
    </border>
    <border>
      <left style="thin">
        <color indexed="64"/>
      </left>
      <right style="medium">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top/>
      <bottom style="thin">
        <color auto="1"/>
      </bottom>
      <diagonal/>
    </border>
    <border>
      <left/>
      <right style="thin">
        <color indexed="64"/>
      </right>
      <top/>
      <bottom style="thin">
        <color auto="1"/>
      </bottom>
      <diagonal/>
    </border>
    <border>
      <left style="thin">
        <color auto="1"/>
      </left>
      <right style="thin">
        <color auto="1"/>
      </right>
      <top/>
      <bottom style="thin">
        <color auto="1"/>
      </bottom>
      <diagonal/>
    </border>
    <border>
      <left style="dashed">
        <color auto="1"/>
      </left>
      <right style="thin">
        <color auto="1"/>
      </right>
      <top style="dashed">
        <color auto="1"/>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medium">
        <color auto="1"/>
      </right>
      <top style="thin">
        <color auto="1"/>
      </top>
      <bottom style="thin">
        <color auto="1"/>
      </bottom>
      <diagonal/>
    </border>
    <border>
      <left style="thin">
        <color auto="1"/>
      </left>
      <right style="dashed">
        <color auto="1"/>
      </right>
      <top style="thin">
        <color auto="1"/>
      </top>
      <bottom style="medium">
        <color auto="1"/>
      </bottom>
      <diagonal/>
    </border>
    <border>
      <left style="dashed">
        <color auto="1"/>
      </left>
      <right style="dashed">
        <color auto="1"/>
      </right>
      <top style="thin">
        <color auto="1"/>
      </top>
      <bottom style="medium">
        <color auto="1"/>
      </bottom>
      <diagonal/>
    </border>
    <border>
      <left style="dashed">
        <color auto="1"/>
      </left>
      <right style="medium">
        <color auto="1"/>
      </right>
      <top style="thin">
        <color auto="1"/>
      </top>
      <bottom style="medium">
        <color auto="1"/>
      </bottom>
      <diagonal/>
    </border>
    <border>
      <left/>
      <right style="medium">
        <color auto="1"/>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top style="thin">
        <color auto="1"/>
      </top>
      <bottom style="dashed">
        <color auto="1"/>
      </bottom>
      <diagonal/>
    </border>
    <border>
      <left/>
      <right/>
      <top style="thin">
        <color auto="1"/>
      </top>
      <bottom style="dashed">
        <color auto="1"/>
      </bottom>
      <diagonal/>
    </border>
    <border>
      <left/>
      <right style="medium">
        <color auto="1"/>
      </right>
      <top style="thin">
        <color auto="1"/>
      </top>
      <bottom style="dashed">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thin">
        <color auto="1"/>
      </left>
      <right/>
      <top style="dashed">
        <color auto="1"/>
      </top>
      <bottom/>
      <diagonal/>
    </border>
    <border>
      <left style="dashed">
        <color indexed="64"/>
      </left>
      <right/>
      <top style="thin">
        <color indexed="64"/>
      </top>
      <bottom/>
      <diagonal/>
    </border>
    <border>
      <left style="dashed">
        <color indexed="64"/>
      </left>
      <right/>
      <top/>
      <bottom style="thin">
        <color auto="1"/>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diagonal/>
    </border>
    <border>
      <left style="dashed">
        <color auto="1"/>
      </left>
      <right style="dashed">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dashed">
        <color auto="1"/>
      </top>
      <bottom/>
      <diagonal/>
    </border>
    <border>
      <left/>
      <right style="thin">
        <color indexed="64"/>
      </right>
      <top style="dashed">
        <color auto="1"/>
      </top>
      <bottom/>
      <diagonal/>
    </border>
    <border>
      <left style="thin">
        <color auto="1"/>
      </left>
      <right style="thin">
        <color auto="1"/>
      </right>
      <top/>
      <bottom style="dashed">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dashed">
        <color auto="1"/>
      </bottom>
      <diagonal/>
    </border>
    <border>
      <left/>
      <right/>
      <top style="dashed">
        <color auto="1"/>
      </top>
      <bottom style="dashed">
        <color auto="1"/>
      </bottom>
      <diagonal/>
    </border>
    <border>
      <left/>
      <right style="dashed">
        <color auto="1"/>
      </right>
      <top style="medium">
        <color auto="1"/>
      </top>
      <bottom/>
      <diagonal/>
    </border>
    <border>
      <left/>
      <right style="dashed">
        <color auto="1"/>
      </right>
      <top/>
      <bottom style="medium">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bottom style="dashed">
        <color auto="1"/>
      </bottom>
      <diagonal/>
    </border>
    <border>
      <left/>
      <right style="thin">
        <color auto="1"/>
      </right>
      <top/>
      <bottom style="dashed">
        <color auto="1"/>
      </bottom>
      <diagonal/>
    </border>
    <border>
      <left style="thin">
        <color auto="1"/>
      </left>
      <right style="medium">
        <color auto="1"/>
      </right>
      <top style="dashed">
        <color auto="1"/>
      </top>
      <bottom style="dashed">
        <color auto="1"/>
      </bottom>
      <diagonal/>
    </border>
    <border>
      <left style="thin">
        <color auto="1"/>
      </left>
      <right style="medium">
        <color auto="1"/>
      </right>
      <top style="dashed">
        <color auto="1"/>
      </top>
      <bottom/>
      <diagonal/>
    </border>
    <border>
      <left style="thin">
        <color auto="1"/>
      </left>
      <right style="medium">
        <color auto="1"/>
      </right>
      <top/>
      <bottom style="dashed">
        <color auto="1"/>
      </bottom>
      <diagonal/>
    </border>
    <border>
      <left style="dashed">
        <color auto="1"/>
      </left>
      <right style="thin">
        <color auto="1"/>
      </right>
      <top style="thin">
        <color auto="1"/>
      </top>
      <bottom/>
      <diagonal/>
    </border>
    <border>
      <left style="dashed">
        <color auto="1"/>
      </left>
      <right style="thin">
        <color auto="1"/>
      </right>
      <top/>
      <bottom style="thin">
        <color auto="1"/>
      </bottom>
      <diagonal/>
    </border>
    <border>
      <left style="thin">
        <color auto="1"/>
      </left>
      <right style="hair">
        <color auto="1"/>
      </right>
      <top style="double">
        <color auto="1"/>
      </top>
      <bottom style="medium">
        <color auto="1"/>
      </bottom>
      <diagonal/>
    </border>
    <border>
      <left style="hair">
        <color auto="1"/>
      </left>
      <right style="hair">
        <color auto="1"/>
      </right>
      <top style="double">
        <color auto="1"/>
      </top>
      <bottom style="medium">
        <color auto="1"/>
      </bottom>
      <diagonal/>
    </border>
    <border>
      <left style="hair">
        <color auto="1"/>
      </left>
      <right style="hair">
        <color auto="1"/>
      </right>
      <top style="double">
        <color auto="1"/>
      </top>
      <bottom/>
      <diagonal/>
    </border>
    <border>
      <left style="hair">
        <color auto="1"/>
      </left>
      <right style="thin">
        <color indexed="64"/>
      </right>
      <top style="double">
        <color auto="1"/>
      </top>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hair">
        <color auto="1"/>
      </right>
      <top/>
      <bottom style="thin">
        <color auto="1"/>
      </bottom>
      <diagonal/>
    </border>
    <border>
      <left style="hair">
        <color auto="1"/>
      </left>
      <right style="thin">
        <color indexed="64"/>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style="double">
        <color auto="1"/>
      </top>
      <bottom style="medium">
        <color auto="1"/>
      </bottom>
      <diagonal/>
    </border>
    <border>
      <left style="thin">
        <color auto="1"/>
      </left>
      <right style="hair">
        <color auto="1"/>
      </right>
      <top style="medium">
        <color auto="1"/>
      </top>
      <bottom/>
      <diagonal/>
    </border>
    <border>
      <left style="medium">
        <color auto="1"/>
      </left>
      <right/>
      <top style="hair">
        <color auto="1"/>
      </top>
      <bottom style="medium">
        <color auto="1"/>
      </bottom>
      <diagonal/>
    </border>
    <border>
      <left/>
      <right style="thin">
        <color auto="1"/>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hair">
        <color auto="1"/>
      </left>
      <right/>
      <top style="hair">
        <color auto="1"/>
      </top>
      <bottom style="medium">
        <color auto="1"/>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thin">
        <color auto="1"/>
      </left>
      <right/>
      <top style="thin">
        <color auto="1"/>
      </top>
      <bottom style="hair">
        <color auto="1"/>
      </bottom>
      <diagonal/>
    </border>
    <border>
      <left style="thin">
        <color auto="1"/>
      </left>
      <right/>
      <top style="hair">
        <color auto="1"/>
      </top>
      <bottom style="medium">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auto="1"/>
      </left>
      <right/>
      <top style="thin">
        <color indexed="64"/>
      </top>
      <bottom style="medium">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double">
        <color auto="1"/>
      </left>
      <right style="double">
        <color auto="1"/>
      </right>
      <top style="medium">
        <color auto="1"/>
      </top>
      <bottom/>
      <diagonal/>
    </border>
    <border>
      <left/>
      <right style="double">
        <color auto="1"/>
      </right>
      <top style="medium">
        <color auto="1"/>
      </top>
      <bottom style="double">
        <color auto="1"/>
      </bottom>
      <diagonal/>
    </border>
    <border>
      <left style="hair">
        <color theme="1"/>
      </left>
      <right/>
      <top style="medium">
        <color auto="1"/>
      </top>
      <bottom/>
      <diagonal/>
    </border>
    <border>
      <left/>
      <right style="double">
        <color auto="1"/>
      </right>
      <top style="medium">
        <color auto="1"/>
      </top>
      <bottom/>
      <diagonal/>
    </border>
    <border>
      <left/>
      <right/>
      <top style="medium">
        <color auto="1"/>
      </top>
      <bottom style="double">
        <color auto="1"/>
      </bottom>
      <diagonal/>
    </border>
    <border>
      <left style="hair">
        <color theme="1"/>
      </left>
      <right/>
      <top style="medium">
        <color auto="1"/>
      </top>
      <bottom style="double">
        <color auto="1"/>
      </bottom>
      <diagonal/>
    </border>
    <border>
      <left style="double">
        <color auto="1"/>
      </left>
      <right style="double">
        <color auto="1"/>
      </right>
      <top style="medium">
        <color auto="1"/>
      </top>
      <bottom style="double">
        <color auto="1"/>
      </bottom>
      <diagonal/>
    </border>
    <border>
      <left/>
      <right style="hair">
        <color theme="1"/>
      </right>
      <top/>
      <bottom style="double">
        <color auto="1"/>
      </bottom>
      <diagonal/>
    </border>
    <border>
      <left/>
      <right style="hair">
        <color theme="1"/>
      </right>
      <top style="medium">
        <color auto="1"/>
      </top>
      <bottom/>
      <diagonal/>
    </border>
    <border>
      <left style="thin">
        <color indexed="64"/>
      </left>
      <right style="thin">
        <color indexed="64"/>
      </right>
      <top/>
      <bottom style="double">
        <color auto="1"/>
      </bottom>
      <diagonal/>
    </border>
    <border>
      <left style="double">
        <color auto="1"/>
      </left>
      <right style="double">
        <color auto="1"/>
      </right>
      <top style="medium">
        <color auto="1"/>
      </top>
      <bottom style="medium">
        <color auto="1"/>
      </bottom>
      <diagonal/>
    </border>
    <border>
      <left style="hair">
        <color theme="1"/>
      </left>
      <right/>
      <top/>
      <bottom style="double">
        <color auto="1"/>
      </bottom>
      <diagonal/>
    </border>
    <border>
      <left style="double">
        <color auto="1"/>
      </left>
      <right style="double">
        <color auto="1"/>
      </right>
      <top/>
      <bottom style="double">
        <color auto="1"/>
      </bottom>
      <diagonal/>
    </border>
    <border>
      <left style="hair">
        <color theme="1"/>
      </left>
      <right/>
      <top style="medium">
        <color auto="1"/>
      </top>
      <bottom style="medium">
        <color auto="1"/>
      </bottom>
      <diagonal/>
    </border>
    <border>
      <left/>
      <right style="double">
        <color auto="1"/>
      </right>
      <top style="medium">
        <color auto="1"/>
      </top>
      <bottom style="medium">
        <color auto="1"/>
      </bottom>
      <diagonal/>
    </border>
    <border>
      <left style="thin">
        <color auto="1"/>
      </left>
      <right style="thin">
        <color auto="1"/>
      </right>
      <top style="double">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medium">
        <color auto="1"/>
      </right>
      <top style="hair">
        <color auto="1"/>
      </top>
      <bottom style="thin">
        <color auto="1"/>
      </bottom>
      <diagonal/>
    </border>
  </borders>
  <cellStyleXfs count="2">
    <xf numFmtId="0" fontId="0" fillId="0" borderId="0">
      <alignment vertical="center"/>
    </xf>
    <xf numFmtId="38" fontId="38" fillId="0" borderId="0" applyFont="0" applyFill="0" applyBorder="0" applyAlignment="0" applyProtection="0">
      <alignment vertical="center"/>
    </xf>
  </cellStyleXfs>
  <cellXfs count="516">
    <xf numFmtId="0" fontId="0" fillId="0" borderId="0" xfId="0">
      <alignment vertical="center"/>
    </xf>
    <xf numFmtId="0" fontId="2" fillId="0" borderId="0" xfId="0" applyFont="1">
      <alignment vertical="center"/>
    </xf>
    <xf numFmtId="0" fontId="3"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0" fillId="2" borderId="0" xfId="0" applyFont="1" applyFill="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5" fillId="0" borderId="1" xfId="0" applyFont="1" applyBorder="1">
      <alignment vertical="center"/>
    </xf>
    <xf numFmtId="0" fontId="15" fillId="0" borderId="0" xfId="0" applyFont="1" applyAlignment="1">
      <alignment horizontal="right" vertical="center"/>
    </xf>
    <xf numFmtId="0" fontId="15" fillId="0" borderId="0" xfId="0" applyFont="1" applyAlignment="1">
      <alignment vertical="center" shrinkToFit="1"/>
    </xf>
    <xf numFmtId="0" fontId="15" fillId="0" borderId="2" xfId="0" applyFont="1" applyBorder="1">
      <alignment vertical="center"/>
    </xf>
    <xf numFmtId="0" fontId="15" fillId="0" borderId="1" xfId="0" applyFont="1" applyBorder="1" applyAlignment="1"/>
    <xf numFmtId="0" fontId="14" fillId="0" borderId="27" xfId="0" applyFont="1" applyBorder="1">
      <alignment vertical="center"/>
    </xf>
    <xf numFmtId="0" fontId="14" fillId="0" borderId="28" xfId="0" applyFont="1" applyBorder="1">
      <alignment vertical="center"/>
    </xf>
    <xf numFmtId="0" fontId="14" fillId="0" borderId="29" xfId="0" applyFont="1" applyBorder="1">
      <alignment vertical="center"/>
    </xf>
    <xf numFmtId="0" fontId="14" fillId="0" borderId="30" xfId="0" applyFont="1" applyBorder="1">
      <alignment vertical="center"/>
    </xf>
    <xf numFmtId="0" fontId="17" fillId="0" borderId="30" xfId="0" applyFont="1" applyBorder="1">
      <alignment vertical="center"/>
    </xf>
    <xf numFmtId="0" fontId="14" fillId="0" borderId="31" xfId="0" applyFont="1" applyBorder="1">
      <alignment vertical="center"/>
    </xf>
    <xf numFmtId="0" fontId="14" fillId="0" borderId="5" xfId="0" applyFont="1" applyBorder="1">
      <alignment vertical="center"/>
    </xf>
    <xf numFmtId="0" fontId="14" fillId="0" borderId="6" xfId="0" applyFont="1" applyBorder="1">
      <alignment vertical="center"/>
    </xf>
    <xf numFmtId="0" fontId="15" fillId="0" borderId="49" xfId="0" applyFont="1" applyBorder="1">
      <alignment vertical="center"/>
    </xf>
    <xf numFmtId="0" fontId="15" fillId="0" borderId="46" xfId="0" applyFont="1" applyBorder="1">
      <alignment vertical="center"/>
    </xf>
    <xf numFmtId="0" fontId="15" fillId="0" borderId="5" xfId="0" applyFont="1" applyBorder="1">
      <alignment vertical="center"/>
    </xf>
    <xf numFmtId="0" fontId="15" fillId="0" borderId="41" xfId="0" applyFont="1" applyBorder="1">
      <alignment vertical="center"/>
    </xf>
    <xf numFmtId="0" fontId="15" fillId="0" borderId="6" xfId="0" applyFont="1" applyBorder="1">
      <alignment vertical="center"/>
    </xf>
    <xf numFmtId="0" fontId="15" fillId="0" borderId="52" xfId="0" applyFont="1" applyBorder="1">
      <alignment vertical="center"/>
    </xf>
    <xf numFmtId="0" fontId="15" fillId="0" borderId="53" xfId="0" applyFont="1" applyBorder="1">
      <alignment vertical="center"/>
    </xf>
    <xf numFmtId="0" fontId="15" fillId="0" borderId="3" xfId="0" applyFont="1" applyBorder="1">
      <alignment vertical="center"/>
    </xf>
    <xf numFmtId="0" fontId="15" fillId="0" borderId="54" xfId="0" applyFont="1" applyBorder="1">
      <alignment vertical="center"/>
    </xf>
    <xf numFmtId="0" fontId="15" fillId="0" borderId="55" xfId="0" applyFont="1" applyBorder="1">
      <alignment vertical="center"/>
    </xf>
    <xf numFmtId="0" fontId="15" fillId="0" borderId="50" xfId="0" applyFont="1" applyBorder="1">
      <alignment vertical="center"/>
    </xf>
    <xf numFmtId="0" fontId="15" fillId="0" borderId="47" xfId="0" applyFont="1" applyBorder="1">
      <alignment vertical="center"/>
    </xf>
    <xf numFmtId="0" fontId="15" fillId="0" borderId="8" xfId="0" applyFont="1" applyBorder="1">
      <alignment vertical="center"/>
    </xf>
    <xf numFmtId="0" fontId="15" fillId="0" borderId="48" xfId="0" applyFont="1" applyBorder="1">
      <alignment vertical="center"/>
    </xf>
    <xf numFmtId="0" fontId="15" fillId="0" borderId="9" xfId="0" applyFont="1" applyBorder="1">
      <alignment vertical="center"/>
    </xf>
    <xf numFmtId="0" fontId="15" fillId="0" borderId="0" xfId="0" applyFont="1" applyAlignment="1">
      <alignment horizontal="center" vertical="center" textRotation="255"/>
    </xf>
    <xf numFmtId="0" fontId="15" fillId="0" borderId="0" xfId="0" applyFont="1" applyAlignment="1">
      <alignment horizontal="left" vertical="center"/>
    </xf>
    <xf numFmtId="0" fontId="15" fillId="0" borderId="13" xfId="0" applyFont="1" applyBorder="1">
      <alignment vertical="center"/>
    </xf>
    <xf numFmtId="0" fontId="15" fillId="0" borderId="0" xfId="0" applyFont="1" applyAlignment="1">
      <alignment horizontal="center" vertical="center"/>
    </xf>
    <xf numFmtId="0" fontId="15" fillId="0" borderId="14" xfId="0" applyFont="1" applyBorder="1">
      <alignment vertical="center"/>
    </xf>
    <xf numFmtId="0" fontId="19" fillId="0" borderId="0" xfId="0" applyFont="1" applyAlignment="1">
      <alignment horizontal="left" vertical="center"/>
    </xf>
    <xf numFmtId="0" fontId="15" fillId="0" borderId="5" xfId="0" applyFont="1" applyBorder="1" applyAlignment="1">
      <alignment horizontal="right" vertical="center"/>
    </xf>
    <xf numFmtId="0" fontId="14" fillId="0" borderId="0" xfId="0" applyFont="1" applyAlignment="1">
      <alignment horizontal="left" vertical="center"/>
    </xf>
    <xf numFmtId="0" fontId="14" fillId="0" borderId="38" xfId="0" applyFont="1" applyBorder="1">
      <alignment vertical="center"/>
    </xf>
    <xf numFmtId="0" fontId="14" fillId="0" borderId="19" xfId="0" applyFont="1" applyBorder="1">
      <alignment vertical="center"/>
    </xf>
    <xf numFmtId="0" fontId="20" fillId="0" borderId="0" xfId="0" applyFont="1">
      <alignment vertical="center"/>
    </xf>
    <xf numFmtId="0" fontId="16" fillId="0" borderId="81" xfId="0" applyFont="1" applyBorder="1">
      <alignment vertical="center"/>
    </xf>
    <xf numFmtId="0" fontId="16" fillId="0" borderId="62" xfId="0" applyFont="1" applyBorder="1">
      <alignment vertical="center"/>
    </xf>
    <xf numFmtId="0" fontId="15" fillId="0" borderId="11" xfId="0" applyFont="1" applyBorder="1">
      <alignment vertical="center"/>
    </xf>
    <xf numFmtId="0" fontId="20" fillId="0" borderId="22" xfId="0" applyFont="1" applyBorder="1" applyAlignment="1">
      <alignment horizontal="left" vertical="center"/>
    </xf>
    <xf numFmtId="0" fontId="0" fillId="0" borderId="0" xfId="0" applyAlignment="1">
      <alignment horizontal="center" vertical="center"/>
    </xf>
    <xf numFmtId="0" fontId="0" fillId="0" borderId="0" xfId="0" applyProtection="1">
      <alignment vertical="center"/>
      <protection locked="0"/>
    </xf>
    <xf numFmtId="0" fontId="15" fillId="0" borderId="10" xfId="0" applyFont="1" applyBorder="1">
      <alignment vertical="center"/>
    </xf>
    <xf numFmtId="0" fontId="20" fillId="0" borderId="99" xfId="0" applyFont="1" applyBorder="1">
      <alignment vertical="center"/>
    </xf>
    <xf numFmtId="0" fontId="20" fillId="0" borderId="2" xfId="0" applyFont="1" applyBorder="1">
      <alignment vertical="center"/>
    </xf>
    <xf numFmtId="0" fontId="20" fillId="0" borderId="45" xfId="0" applyFont="1" applyBorder="1">
      <alignment vertical="center"/>
    </xf>
    <xf numFmtId="0" fontId="20" fillId="0" borderId="1" xfId="0" applyFont="1" applyBorder="1">
      <alignment vertical="center"/>
    </xf>
    <xf numFmtId="0" fontId="20" fillId="0" borderId="60" xfId="0" applyFont="1" applyBorder="1">
      <alignment vertical="center"/>
    </xf>
    <xf numFmtId="0" fontId="20" fillId="0" borderId="94" xfId="0" applyFont="1" applyBorder="1">
      <alignment vertical="center"/>
    </xf>
    <xf numFmtId="0" fontId="20" fillId="0" borderId="94" xfId="0" applyFont="1" applyBorder="1" applyAlignment="1">
      <alignment horizontal="right" vertical="center"/>
    </xf>
    <xf numFmtId="0" fontId="20" fillId="0" borderId="95" xfId="0" applyFont="1" applyBorder="1" applyAlignment="1"/>
    <xf numFmtId="0" fontId="20" fillId="0" borderId="96" xfId="0" applyFont="1" applyBorder="1">
      <alignment vertical="center"/>
    </xf>
    <xf numFmtId="0" fontId="20" fillId="0" borderId="96" xfId="0" applyFont="1" applyBorder="1" applyAlignment="1">
      <alignment horizontal="right" vertical="center"/>
    </xf>
    <xf numFmtId="0" fontId="20" fillId="0" borderId="97" xfId="0" applyFont="1" applyBorder="1" applyAlignment="1"/>
    <xf numFmtId="0" fontId="20" fillId="0" borderId="45" xfId="0" applyFont="1" applyBorder="1" applyAlignment="1"/>
    <xf numFmtId="0" fontId="20" fillId="0" borderId="11" xfId="0" applyFont="1" applyBorder="1" applyAlignment="1"/>
    <xf numFmtId="0" fontId="20" fillId="0" borderId="90" xfId="0" applyFont="1" applyBorder="1" applyAlignment="1"/>
    <xf numFmtId="0" fontId="20" fillId="0" borderId="0" xfId="0" applyFont="1" applyAlignment="1">
      <alignment horizontal="center" vertical="center"/>
    </xf>
    <xf numFmtId="0" fontId="20" fillId="0" borderId="108" xfId="0" applyFont="1" applyBorder="1" applyAlignment="1">
      <alignment horizontal="left" vertical="center"/>
    </xf>
    <xf numFmtId="0" fontId="15" fillId="0" borderId="0" xfId="0" applyFont="1" applyAlignment="1"/>
    <xf numFmtId="0" fontId="20" fillId="0" borderId="76" xfId="0" applyFont="1" applyBorder="1" applyAlignment="1">
      <alignment horizontal="left" vertical="center"/>
    </xf>
    <xf numFmtId="0" fontId="20" fillId="0" borderId="2" xfId="0" applyFont="1" applyBorder="1" applyAlignment="1">
      <alignment horizontal="center" vertical="center"/>
    </xf>
    <xf numFmtId="0" fontId="19" fillId="0" borderId="0" xfId="0" applyFont="1" applyAlignment="1"/>
    <xf numFmtId="0" fontId="23" fillId="0" borderId="27" xfId="0" applyFont="1" applyBorder="1">
      <alignment vertical="center"/>
    </xf>
    <xf numFmtId="0" fontId="23" fillId="0" borderId="30" xfId="0" applyFont="1" applyBorder="1">
      <alignment vertical="center"/>
    </xf>
    <xf numFmtId="0" fontId="19" fillId="0" borderId="4" xfId="0" applyFont="1" applyBorder="1">
      <alignment vertical="center"/>
    </xf>
    <xf numFmtId="0" fontId="20" fillId="0" borderId="21" xfId="0" applyFont="1" applyBorder="1">
      <alignment vertical="center"/>
    </xf>
    <xf numFmtId="0" fontId="20" fillId="0" borderId="22" xfId="0" applyFont="1" applyBorder="1" applyAlignment="1"/>
    <xf numFmtId="0" fontId="18" fillId="0" borderId="30" xfId="0" applyFont="1" applyBorder="1">
      <alignment vertical="center"/>
    </xf>
    <xf numFmtId="0" fontId="25" fillId="0" borderId="0" xfId="0" applyFont="1">
      <alignment vertical="center"/>
    </xf>
    <xf numFmtId="0" fontId="24" fillId="0" borderId="0" xfId="0" applyFont="1">
      <alignment vertical="center"/>
    </xf>
    <xf numFmtId="0" fontId="0" fillId="4" borderId="0" xfId="0" applyFill="1">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11" fillId="0" borderId="0" xfId="0" applyFont="1" applyAlignment="1" applyProtection="1">
      <alignment vertical="center" shrinkToFit="1"/>
      <protection locked="0"/>
    </xf>
    <xf numFmtId="0" fontId="11" fillId="0" borderId="5" xfId="0" applyFont="1" applyBorder="1" applyAlignment="1" applyProtection="1">
      <alignment vertical="center" shrinkToFit="1"/>
      <protection locked="0"/>
    </xf>
    <xf numFmtId="0" fontId="11" fillId="0" borderId="3" xfId="0" applyFont="1" applyBorder="1" applyAlignment="1" applyProtection="1">
      <alignment vertical="center" shrinkToFit="1"/>
      <protection locked="0"/>
    </xf>
    <xf numFmtId="0" fontId="11" fillId="0" borderId="8" xfId="0" applyFont="1" applyBorder="1" applyAlignment="1" applyProtection="1">
      <alignment vertical="center" shrinkToFit="1"/>
      <protection locked="0"/>
    </xf>
    <xf numFmtId="0" fontId="11" fillId="0" borderId="1" xfId="0" applyFont="1" applyBorder="1" applyAlignment="1" applyProtection="1">
      <alignment vertical="center" shrinkToFit="1"/>
      <protection locked="0"/>
    </xf>
    <xf numFmtId="0" fontId="33" fillId="0" borderId="1" xfId="0" applyFont="1" applyBorder="1" applyAlignment="1" applyProtection="1">
      <alignment vertical="center" shrinkToFit="1"/>
      <protection locked="0"/>
    </xf>
    <xf numFmtId="0" fontId="35" fillId="0" borderId="0" xfId="0" applyFont="1">
      <alignment vertical="center"/>
    </xf>
    <xf numFmtId="0" fontId="35" fillId="0" borderId="0" xfId="0" applyFont="1" applyAlignment="1"/>
    <xf numFmtId="0" fontId="29" fillId="0" borderId="0" xfId="0" applyFont="1" applyAlignment="1">
      <alignment vertical="top"/>
    </xf>
    <xf numFmtId="0" fontId="36" fillId="0" borderId="0" xfId="0" applyFont="1">
      <alignment vertical="center"/>
    </xf>
    <xf numFmtId="0" fontId="29" fillId="3" borderId="0" xfId="0" applyFont="1" applyFill="1">
      <alignment vertical="center"/>
    </xf>
    <xf numFmtId="0" fontId="15" fillId="0" borderId="141" xfId="0" applyFont="1" applyBorder="1" applyAlignment="1">
      <alignment horizontal="right" vertical="center"/>
    </xf>
    <xf numFmtId="0" fontId="15" fillId="0" borderId="141" xfId="0" applyFont="1" applyBorder="1">
      <alignment vertical="center"/>
    </xf>
    <xf numFmtId="0" fontId="39" fillId="0" borderId="1" xfId="0" applyFont="1" applyBorder="1" applyAlignment="1">
      <alignment horizontal="right" vertical="center"/>
    </xf>
    <xf numFmtId="0" fontId="15" fillId="0" borderId="110" xfId="0" applyFont="1" applyBorder="1">
      <alignment vertical="center"/>
    </xf>
    <xf numFmtId="0" fontId="15" fillId="0" borderId="40" xfId="0" applyFont="1" applyBorder="1">
      <alignment vertical="center"/>
    </xf>
    <xf numFmtId="0" fontId="20" fillId="5" borderId="46" xfId="0" applyFont="1" applyFill="1" applyBorder="1">
      <alignment vertical="center"/>
    </xf>
    <xf numFmtId="0" fontId="20" fillId="5" borderId="5" xfId="0" applyFont="1" applyFill="1" applyBorder="1">
      <alignment vertical="center"/>
    </xf>
    <xf numFmtId="0" fontId="20" fillId="5" borderId="6" xfId="0" applyFont="1" applyFill="1" applyBorder="1">
      <alignment vertical="center"/>
    </xf>
    <xf numFmtId="0" fontId="20" fillId="5" borderId="151" xfId="0" applyFont="1" applyFill="1" applyBorder="1">
      <alignment vertical="center"/>
    </xf>
    <xf numFmtId="0" fontId="20" fillId="5" borderId="110" xfId="0" applyFont="1" applyFill="1" applyBorder="1">
      <alignment vertical="center"/>
    </xf>
    <xf numFmtId="0" fontId="20" fillId="5" borderId="152" xfId="0" applyFont="1" applyFill="1" applyBorder="1">
      <alignment vertical="center"/>
    </xf>
    <xf numFmtId="0" fontId="20" fillId="5" borderId="80" xfId="0" applyFont="1" applyFill="1" applyBorder="1">
      <alignment vertical="center"/>
    </xf>
    <xf numFmtId="0" fontId="20" fillId="5" borderId="1" xfId="0" applyFont="1" applyFill="1" applyBorder="1">
      <alignment vertical="center"/>
    </xf>
    <xf numFmtId="0" fontId="20" fillId="5" borderId="90" xfId="0" applyFont="1" applyFill="1" applyBorder="1">
      <alignment vertical="center"/>
    </xf>
    <xf numFmtId="0" fontId="20" fillId="5" borderId="0" xfId="0" applyFont="1" applyFill="1">
      <alignment vertical="center"/>
    </xf>
    <xf numFmtId="0" fontId="20" fillId="5" borderId="3" xfId="0" applyFont="1" applyFill="1" applyBorder="1">
      <alignment vertical="center"/>
    </xf>
    <xf numFmtId="0" fontId="20" fillId="5" borderId="11" xfId="0" applyFont="1" applyFill="1" applyBorder="1">
      <alignment vertical="center"/>
    </xf>
    <xf numFmtId="0" fontId="20" fillId="5" borderId="54" xfId="0" applyFont="1" applyFill="1" applyBorder="1">
      <alignment vertical="center"/>
    </xf>
    <xf numFmtId="0" fontId="20" fillId="5" borderId="56" xfId="0" applyFont="1" applyFill="1" applyBorder="1">
      <alignment vertical="center"/>
    </xf>
    <xf numFmtId="0" fontId="20" fillId="5" borderId="55" xfId="0" applyFont="1" applyFill="1" applyBorder="1">
      <alignment vertical="center"/>
    </xf>
    <xf numFmtId="0" fontId="20" fillId="5" borderId="47" xfId="0" applyFont="1" applyFill="1" applyBorder="1">
      <alignment vertical="center"/>
    </xf>
    <xf numFmtId="0" fontId="20" fillId="5" borderId="40" xfId="0" applyFont="1" applyFill="1" applyBorder="1">
      <alignment vertical="center"/>
    </xf>
    <xf numFmtId="0" fontId="20" fillId="5" borderId="42" xfId="0" applyFont="1" applyFill="1" applyBorder="1">
      <alignment vertical="center"/>
    </xf>
    <xf numFmtId="0" fontId="20" fillId="5" borderId="153" xfId="0" applyFont="1" applyFill="1" applyBorder="1">
      <alignment vertical="center"/>
    </xf>
    <xf numFmtId="0" fontId="20" fillId="5" borderId="8" xfId="0" applyFont="1" applyFill="1" applyBorder="1">
      <alignment vertical="center"/>
    </xf>
    <xf numFmtId="0" fontId="20" fillId="5" borderId="9" xfId="0" applyFont="1" applyFill="1" applyBorder="1">
      <alignment vertical="center"/>
    </xf>
    <xf numFmtId="0" fontId="16" fillId="5" borderId="1" xfId="0" applyFont="1" applyFill="1" applyBorder="1">
      <alignment vertical="center"/>
    </xf>
    <xf numFmtId="0" fontId="16" fillId="5" borderId="90" xfId="0" applyFont="1" applyFill="1" applyBorder="1">
      <alignment vertical="center"/>
    </xf>
    <xf numFmtId="0" fontId="15" fillId="0" borderId="173" xfId="0" applyFont="1" applyBorder="1" applyAlignment="1">
      <alignment horizontal="center" vertical="center"/>
    </xf>
    <xf numFmtId="0" fontId="15" fillId="0" borderId="174" xfId="0" applyFont="1" applyBorder="1" applyAlignment="1">
      <alignment horizontal="center" vertical="center"/>
    </xf>
    <xf numFmtId="0" fontId="15" fillId="0" borderId="175" xfId="0" applyFont="1" applyBorder="1" applyAlignment="1">
      <alignment horizontal="center" vertical="center"/>
    </xf>
    <xf numFmtId="0" fontId="20" fillId="0" borderId="78" xfId="0" applyFont="1" applyBorder="1" applyAlignment="1">
      <alignment horizontal="center" vertical="center" textRotation="255"/>
    </xf>
    <xf numFmtId="0" fontId="20" fillId="0" borderId="91" xfId="0" applyFont="1" applyBorder="1" applyAlignment="1">
      <alignment horizontal="center" vertical="center" textRotation="255"/>
    </xf>
    <xf numFmtId="0" fontId="20" fillId="0" borderId="166" xfId="0" applyFont="1" applyBorder="1" applyAlignment="1">
      <alignment horizontal="center" vertical="center" textRotation="255"/>
    </xf>
    <xf numFmtId="0" fontId="20" fillId="0" borderId="5" xfId="0" applyFont="1" applyBorder="1" applyAlignment="1">
      <alignment horizontal="center" vertical="center" wrapText="1"/>
    </xf>
    <xf numFmtId="0" fontId="20" fillId="0" borderId="165"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164" xfId="0" applyFont="1" applyBorder="1" applyAlignment="1">
      <alignment horizontal="center" vertical="center" wrapText="1"/>
    </xf>
    <xf numFmtId="0" fontId="20" fillId="0" borderId="172" xfId="0" applyFont="1" applyBorder="1" applyAlignment="1">
      <alignment horizontal="center" vertical="center" textRotation="255" shrinkToFit="1"/>
    </xf>
    <xf numFmtId="0" fontId="20" fillId="0" borderId="91" xfId="0" applyFont="1" applyBorder="1" applyAlignment="1">
      <alignment horizontal="center" vertical="center" textRotation="255" shrinkToFit="1"/>
    </xf>
    <xf numFmtId="0" fontId="20" fillId="0" borderId="166" xfId="0" applyFont="1" applyBorder="1" applyAlignment="1">
      <alignment horizontal="center" vertical="center" textRotation="255" shrinkToFit="1"/>
    </xf>
    <xf numFmtId="0" fontId="20" fillId="0" borderId="4" xfId="0" applyFont="1" applyBorder="1" applyAlignment="1">
      <alignment horizontal="center" vertical="center" textRotation="255"/>
    </xf>
    <xf numFmtId="0" fontId="20" fillId="0" borderId="10" xfId="0" applyFont="1" applyBorder="1" applyAlignment="1">
      <alignment horizontal="center" vertical="center" textRotation="255"/>
    </xf>
    <xf numFmtId="0" fontId="20" fillId="0" borderId="7" xfId="0" applyFont="1" applyBorder="1" applyAlignment="1">
      <alignment horizontal="center" vertical="center" textRotation="255"/>
    </xf>
    <xf numFmtId="176" fontId="14" fillId="5" borderId="163" xfId="0" applyNumberFormat="1" applyFont="1" applyFill="1" applyBorder="1" applyAlignment="1">
      <alignment horizontal="center" vertical="center" shrinkToFit="1"/>
    </xf>
    <xf numFmtId="0" fontId="20" fillId="5" borderId="168" xfId="0" applyFont="1" applyFill="1" applyBorder="1" applyAlignment="1">
      <alignment horizontal="center" vertical="center"/>
    </xf>
    <xf numFmtId="0" fontId="20" fillId="5" borderId="30" xfId="0" applyFont="1" applyFill="1" applyBorder="1" applyAlignment="1">
      <alignment horizontal="center" vertical="center"/>
    </xf>
    <xf numFmtId="0" fontId="20" fillId="5" borderId="31" xfId="0" applyFont="1" applyFill="1" applyBorder="1" applyAlignment="1">
      <alignment horizontal="center" vertical="center"/>
    </xf>
    <xf numFmtId="0" fontId="20" fillId="0" borderId="114" xfId="0" applyFont="1" applyBorder="1" applyAlignment="1">
      <alignment horizontal="left" vertical="center"/>
    </xf>
    <xf numFmtId="0" fontId="20" fillId="0" borderId="76" xfId="0" applyFont="1" applyBorder="1" applyAlignment="1">
      <alignment horizontal="left" vertical="center"/>
    </xf>
    <xf numFmtId="0" fontId="20" fillId="0" borderId="114" xfId="0" applyFont="1" applyBorder="1" applyAlignment="1">
      <alignment horizontal="left" vertical="center" shrinkToFit="1"/>
    </xf>
    <xf numFmtId="0" fontId="20" fillId="0" borderId="76" xfId="0" applyFont="1" applyBorder="1" applyAlignment="1">
      <alignment horizontal="left" vertical="center" shrinkToFit="1"/>
    </xf>
    <xf numFmtId="0" fontId="20" fillId="0" borderId="23" xfId="0" applyFont="1" applyBorder="1" applyAlignment="1">
      <alignment horizontal="left" vertical="center"/>
    </xf>
    <xf numFmtId="0" fontId="33" fillId="0" borderId="23" xfId="0" applyFont="1" applyBorder="1" applyAlignment="1" applyProtection="1">
      <alignment horizontal="left" vertical="center" shrinkToFit="1"/>
      <protection locked="0"/>
    </xf>
    <xf numFmtId="38" fontId="30" fillId="0" borderId="107" xfId="1" applyFont="1" applyBorder="1" applyAlignment="1" applyProtection="1">
      <alignment horizontal="right" vertical="center" shrinkToFit="1"/>
      <protection locked="0"/>
    </xf>
    <xf numFmtId="0" fontId="20" fillId="0" borderId="94" xfId="0" applyFont="1" applyBorder="1" applyAlignment="1">
      <alignment horizontal="left" vertical="center"/>
    </xf>
    <xf numFmtId="0" fontId="20" fillId="0" borderId="113" xfId="0" applyFont="1" applyBorder="1" applyAlignment="1">
      <alignment horizontal="left" vertical="center"/>
    </xf>
    <xf numFmtId="176" fontId="30" fillId="0" borderId="157" xfId="0" applyNumberFormat="1" applyFont="1" applyBorder="1" applyAlignment="1">
      <alignment horizontal="right" vertical="center" shrinkToFit="1"/>
    </xf>
    <xf numFmtId="0" fontId="20" fillId="0" borderId="21" xfId="0" applyFont="1" applyBorder="1" applyAlignment="1">
      <alignment horizontal="left" vertical="center"/>
    </xf>
    <xf numFmtId="0" fontId="20" fillId="0" borderId="119" xfId="0" applyFont="1" applyBorder="1" applyAlignment="1">
      <alignment horizontal="left" vertical="center"/>
    </xf>
    <xf numFmtId="0" fontId="20" fillId="0" borderId="75" xfId="0" applyFont="1" applyBorder="1" applyAlignment="1">
      <alignment horizontal="left" vertical="center"/>
    </xf>
    <xf numFmtId="0" fontId="20" fillId="0" borderId="98" xfId="0" applyFont="1" applyBorder="1" applyAlignment="1">
      <alignment horizontal="left" vertical="center"/>
    </xf>
    <xf numFmtId="0" fontId="20" fillId="0" borderId="108" xfId="0" applyFont="1" applyBorder="1" applyAlignment="1">
      <alignment horizontal="left" vertical="center"/>
    </xf>
    <xf numFmtId="0" fontId="33" fillId="0" borderId="114" xfId="0" applyFont="1" applyBorder="1" applyAlignment="1" applyProtection="1">
      <alignment horizontal="left" vertical="center" shrinkToFit="1"/>
      <protection locked="0"/>
    </xf>
    <xf numFmtId="0" fontId="16" fillId="0" borderId="174" xfId="0" applyFont="1" applyBorder="1" applyAlignment="1">
      <alignment horizontal="right" vertical="center"/>
    </xf>
    <xf numFmtId="0" fontId="11" fillId="0" borderId="52" xfId="0" applyFont="1" applyBorder="1" applyAlignment="1" applyProtection="1">
      <alignment horizontal="center" vertical="center" shrinkToFit="1"/>
      <protection locked="0"/>
    </xf>
    <xf numFmtId="0" fontId="11" fillId="0" borderId="78" xfId="0" applyFont="1" applyBorder="1" applyAlignment="1" applyProtection="1">
      <alignment horizontal="center" vertical="center" shrinkToFit="1"/>
      <protection locked="0"/>
    </xf>
    <xf numFmtId="0" fontId="11" fillId="0" borderId="173" xfId="0" applyFont="1" applyBorder="1" applyAlignment="1" applyProtection="1">
      <alignment horizontal="center" vertical="center" shrinkToFit="1"/>
      <protection locked="0"/>
    </xf>
    <xf numFmtId="0" fontId="11" fillId="0" borderId="174" xfId="0" applyFont="1" applyBorder="1" applyAlignment="1" applyProtection="1">
      <alignment horizontal="center" vertical="center" shrinkToFit="1"/>
      <protection locked="0"/>
    </xf>
    <xf numFmtId="176" fontId="30" fillId="0" borderId="70" xfId="0" applyNumberFormat="1" applyFont="1" applyBorder="1" applyAlignment="1" applyProtection="1">
      <alignment horizontal="right" vertical="center" shrinkToFit="1"/>
      <protection locked="0"/>
    </xf>
    <xf numFmtId="176" fontId="30" fillId="0" borderId="72" xfId="0" applyNumberFormat="1" applyFont="1" applyBorder="1" applyAlignment="1" applyProtection="1">
      <alignment horizontal="right" vertical="center" shrinkToFit="1"/>
      <protection locked="0"/>
    </xf>
    <xf numFmtId="176" fontId="30" fillId="0" borderId="107" xfId="0" applyNumberFormat="1" applyFont="1" applyBorder="1" applyAlignment="1" applyProtection="1">
      <alignment horizontal="right" vertical="center" shrinkToFit="1"/>
      <protection locked="0"/>
    </xf>
    <xf numFmtId="0" fontId="33" fillId="0" borderId="52" xfId="0" applyFont="1" applyBorder="1" applyAlignment="1" applyProtection="1">
      <alignment horizontal="center" vertical="center" shrinkToFit="1"/>
      <protection locked="0"/>
    </xf>
    <xf numFmtId="0" fontId="33" fillId="0" borderId="51" xfId="0" applyFont="1" applyBorder="1" applyAlignment="1" applyProtection="1">
      <alignment horizontal="center" vertical="center" shrinkToFit="1"/>
      <protection locked="0"/>
    </xf>
    <xf numFmtId="0" fontId="15" fillId="0" borderId="111" xfId="0" applyFont="1" applyBorder="1" applyAlignment="1">
      <alignment horizontal="center" vertical="center" textRotation="255"/>
    </xf>
    <xf numFmtId="0" fontId="15" fillId="0" borderId="110" xfId="0" applyFont="1" applyBorder="1" applyAlignment="1">
      <alignment horizontal="center" vertical="center" textRotation="255"/>
    </xf>
    <xf numFmtId="0" fontId="15" fillId="0" borderId="112" xfId="0" applyFont="1" applyBorder="1" applyAlignment="1">
      <alignment horizontal="center" vertical="center" textRotation="255"/>
    </xf>
    <xf numFmtId="0" fontId="20" fillId="0" borderId="53" xfId="0" applyFont="1" applyBorder="1" applyAlignment="1">
      <alignment horizontal="center" vertical="center"/>
    </xf>
    <xf numFmtId="0" fontId="20" fillId="0" borderId="3" xfId="0" applyFont="1" applyBorder="1" applyAlignment="1">
      <alignment horizontal="center" vertical="center"/>
    </xf>
    <xf numFmtId="0" fontId="20" fillId="0" borderId="54" xfId="0" applyFont="1" applyBorder="1" applyAlignment="1">
      <alignment horizontal="center" vertical="center"/>
    </xf>
    <xf numFmtId="0" fontId="15" fillId="0" borderId="53" xfId="0" applyFont="1" applyBorder="1" applyAlignment="1">
      <alignment horizontal="center" vertical="center"/>
    </xf>
    <xf numFmtId="0" fontId="15" fillId="0" borderId="3" xfId="0" applyFont="1" applyBorder="1" applyAlignment="1">
      <alignment horizontal="center" vertical="center"/>
    </xf>
    <xf numFmtId="0" fontId="15" fillId="0" borderId="54" xfId="0" applyFont="1" applyBorder="1" applyAlignment="1">
      <alignment horizontal="center" vertical="center"/>
    </xf>
    <xf numFmtId="0" fontId="16" fillId="0" borderId="53" xfId="0" applyFont="1" applyBorder="1" applyAlignment="1">
      <alignment horizontal="center" vertical="center"/>
    </xf>
    <xf numFmtId="0" fontId="16" fillId="0" borderId="3" xfId="0" applyFont="1" applyBorder="1" applyAlignment="1">
      <alignment horizontal="center" vertical="center"/>
    </xf>
    <xf numFmtId="0" fontId="16" fillId="0" borderId="54" xfId="0" applyFont="1" applyBorder="1" applyAlignment="1">
      <alignment horizontal="center" vertical="center"/>
    </xf>
    <xf numFmtId="0" fontId="14" fillId="0" borderId="117" xfId="0" applyFont="1" applyBorder="1" applyAlignment="1">
      <alignment horizontal="center" vertical="center"/>
    </xf>
    <xf numFmtId="0" fontId="11" fillId="0" borderId="51" xfId="0" applyFont="1" applyBorder="1" applyAlignment="1" applyProtection="1">
      <alignment horizontal="center" vertical="center" shrinkToFit="1"/>
      <protection locked="0"/>
    </xf>
    <xf numFmtId="0" fontId="20" fillId="0" borderId="52" xfId="0" applyFont="1" applyBorder="1" applyAlignment="1">
      <alignment horizontal="center" vertical="center"/>
    </xf>
    <xf numFmtId="0" fontId="11" fillId="0" borderId="79" xfId="0" applyFont="1" applyBorder="1" applyAlignment="1" applyProtection="1">
      <alignment horizontal="center" vertical="center" shrinkToFit="1"/>
      <protection locked="0"/>
    </xf>
    <xf numFmtId="0" fontId="16" fillId="0" borderId="176" xfId="0" applyFont="1" applyBorder="1" applyAlignment="1">
      <alignment horizontal="right" vertical="center"/>
    </xf>
    <xf numFmtId="0" fontId="15" fillId="0" borderId="60" xfId="0" applyFont="1" applyBorder="1" applyAlignment="1">
      <alignment horizontal="center" vertical="center"/>
    </xf>
    <xf numFmtId="0" fontId="15" fillId="0" borderId="2" xfId="0" applyFont="1" applyBorder="1" applyAlignment="1">
      <alignment horizontal="center" vertical="center"/>
    </xf>
    <xf numFmtId="0" fontId="15" fillId="0" borderId="61" xfId="0" applyFont="1" applyBorder="1" applyAlignment="1">
      <alignment horizontal="center" vertical="center"/>
    </xf>
    <xf numFmtId="0" fontId="30" fillId="0" borderId="60" xfId="0"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61" xfId="0" applyFont="1" applyBorder="1" applyAlignment="1">
      <alignment horizontal="center" vertical="center" shrinkToFit="1"/>
    </xf>
    <xf numFmtId="0" fontId="15" fillId="0" borderId="56" xfId="0" applyFont="1" applyBorder="1" applyAlignment="1">
      <alignment horizontal="center" vertical="center"/>
    </xf>
    <xf numFmtId="49" fontId="30" fillId="0" borderId="19" xfId="0" applyNumberFormat="1" applyFont="1" applyBorder="1" applyAlignment="1" applyProtection="1">
      <alignment horizontal="center" vertical="center" shrinkToFit="1"/>
      <protection locked="0"/>
    </xf>
    <xf numFmtId="0" fontId="30" fillId="0" borderId="0" xfId="0" applyFont="1" applyAlignment="1" applyProtection="1">
      <alignment horizontal="left" vertical="center" shrinkToFit="1"/>
      <protection locked="0"/>
    </xf>
    <xf numFmtId="0" fontId="30" fillId="0" borderId="11" xfId="0" applyFont="1" applyBorder="1" applyAlignment="1" applyProtection="1">
      <alignment horizontal="left" vertical="center" shrinkToFit="1"/>
      <protection locked="0"/>
    </xf>
    <xf numFmtId="49" fontId="30" fillId="0" borderId="18" xfId="0" applyNumberFormat="1" applyFont="1" applyBorder="1" applyAlignment="1" applyProtection="1">
      <alignment horizontal="center" vertical="center" shrinkToFit="1"/>
      <protection locked="0"/>
    </xf>
    <xf numFmtId="0" fontId="11" fillId="0" borderId="3" xfId="0" applyFont="1" applyBorder="1" applyAlignment="1">
      <alignment horizontal="center" vertical="center" shrinkToFit="1"/>
    </xf>
    <xf numFmtId="0" fontId="16" fillId="0" borderId="3" xfId="0" applyFont="1" applyBorder="1" applyAlignment="1">
      <alignment horizontal="left" vertical="center" wrapText="1"/>
    </xf>
    <xf numFmtId="0" fontId="16" fillId="0" borderId="3" xfId="0" applyFont="1" applyBorder="1" applyAlignment="1">
      <alignment horizontal="left" vertical="center"/>
    </xf>
    <xf numFmtId="0" fontId="16" fillId="0" borderId="5" xfId="0" applyFont="1" applyBorder="1" applyAlignment="1">
      <alignment horizontal="left" vertical="center" wrapText="1"/>
    </xf>
    <xf numFmtId="0" fontId="16" fillId="0" borderId="5" xfId="0" applyFont="1" applyBorder="1" applyAlignment="1">
      <alignment horizontal="left" vertical="center"/>
    </xf>
    <xf numFmtId="0" fontId="31" fillId="0" borderId="5" xfId="0" applyFont="1" applyBorder="1" applyAlignment="1">
      <alignment horizontal="center" vertical="center" shrinkToFit="1"/>
    </xf>
    <xf numFmtId="0" fontId="15" fillId="0" borderId="0" xfId="0" applyFont="1" applyAlignment="1">
      <alignment horizontal="center" vertical="center"/>
    </xf>
    <xf numFmtId="0" fontId="15" fillId="0" borderId="62" xfId="0" applyFont="1" applyBorder="1" applyAlignment="1">
      <alignment horizontal="center" vertical="center"/>
    </xf>
    <xf numFmtId="0" fontId="30" fillId="0" borderId="0" xfId="0" applyFont="1" applyAlignment="1" applyProtection="1">
      <alignment horizontal="center" vertical="center" shrinkToFit="1"/>
      <protection locked="0"/>
    </xf>
    <xf numFmtId="0" fontId="30" fillId="0" borderId="11" xfId="0" applyFont="1" applyBorder="1" applyAlignment="1" applyProtection="1">
      <alignment horizontal="center" vertical="center" shrinkToFit="1"/>
      <protection locked="0"/>
    </xf>
    <xf numFmtId="49" fontId="30" fillId="0" borderId="2" xfId="0" applyNumberFormat="1" applyFont="1" applyBorder="1" applyAlignment="1" applyProtection="1">
      <alignment horizontal="center" vertical="center" shrinkToFit="1"/>
      <protection locked="0"/>
    </xf>
    <xf numFmtId="0" fontId="30" fillId="0" borderId="2" xfId="0" applyFont="1" applyBorder="1" applyAlignment="1" applyProtection="1">
      <alignment horizontal="left" vertical="center" shrinkToFit="1"/>
      <protection locked="0"/>
    </xf>
    <xf numFmtId="0" fontId="30" fillId="0" borderId="45" xfId="0" applyFont="1" applyBorder="1" applyAlignment="1" applyProtection="1">
      <alignment horizontal="left" vertical="center" shrinkToFit="1"/>
      <protection locked="0"/>
    </xf>
    <xf numFmtId="0" fontId="15" fillId="0" borderId="44" xfId="0" applyFont="1" applyBorder="1" applyAlignment="1">
      <alignment horizontal="center" vertical="center" textRotation="255"/>
    </xf>
    <xf numFmtId="0" fontId="15" fillId="0" borderId="2" xfId="0" applyFont="1" applyBorder="1" applyAlignment="1">
      <alignment horizontal="center" vertical="center" textRotation="255"/>
    </xf>
    <xf numFmtId="0" fontId="15" fillId="0" borderId="10" xfId="0" applyFont="1" applyBorder="1" applyAlignment="1">
      <alignment horizontal="center" vertical="center" textRotation="255"/>
    </xf>
    <xf numFmtId="0" fontId="15" fillId="0" borderId="0" xfId="0" applyFont="1" applyAlignment="1">
      <alignment horizontal="center" vertical="center" textRotation="255"/>
    </xf>
    <xf numFmtId="0" fontId="15" fillId="0" borderId="7"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63" xfId="0" applyFont="1" applyBorder="1" applyAlignment="1">
      <alignment horizontal="center" vertical="center" textRotation="255"/>
    </xf>
    <xf numFmtId="0" fontId="15" fillId="0" borderId="57" xfId="0" applyFont="1" applyBorder="1" applyAlignment="1">
      <alignment horizontal="center" vertical="center" textRotation="255"/>
    </xf>
    <xf numFmtId="0" fontId="15" fillId="0" borderId="58" xfId="0" applyFont="1" applyBorder="1" applyAlignment="1">
      <alignment horizontal="center" vertical="center" textRotation="255"/>
    </xf>
    <xf numFmtId="0" fontId="33" fillId="0" borderId="96" xfId="0" applyFont="1" applyBorder="1" applyAlignment="1" applyProtection="1">
      <alignment horizontal="center" vertical="center" shrinkToFit="1"/>
      <protection locked="0"/>
    </xf>
    <xf numFmtId="0" fontId="33" fillId="0" borderId="94" xfId="0" applyFont="1" applyBorder="1" applyAlignment="1" applyProtection="1">
      <alignment horizontal="left" vertical="center" shrinkToFit="1"/>
      <protection locked="0"/>
    </xf>
    <xf numFmtId="0" fontId="20" fillId="0" borderId="10" xfId="0" applyFont="1" applyBorder="1" applyAlignment="1">
      <alignment horizontal="left" vertical="center"/>
    </xf>
    <xf numFmtId="0" fontId="20" fillId="0" borderId="0" xfId="0" applyFont="1" applyAlignment="1">
      <alignment horizontal="left" vertical="center"/>
    </xf>
    <xf numFmtId="0" fontId="20" fillId="0" borderId="11" xfId="0" applyFont="1" applyBorder="1" applyAlignment="1">
      <alignment horizontal="left" vertical="center"/>
    </xf>
    <xf numFmtId="0" fontId="15" fillId="0" borderId="44" xfId="0" applyFont="1" applyBorder="1" applyAlignment="1">
      <alignment horizontal="left" vertical="center"/>
    </xf>
    <xf numFmtId="0" fontId="15" fillId="0" borderId="2" xfId="0" applyFont="1" applyBorder="1" applyAlignment="1">
      <alignment horizontal="left" vertical="center"/>
    </xf>
    <xf numFmtId="0" fontId="15" fillId="0" borderId="45" xfId="0" applyFont="1" applyBorder="1" applyAlignment="1">
      <alignment horizontal="left" vertical="center"/>
    </xf>
    <xf numFmtId="0" fontId="20" fillId="0" borderId="20" xfId="0" applyFont="1" applyBorder="1" applyAlignment="1">
      <alignment horizontal="left" vertical="center"/>
    </xf>
    <xf numFmtId="0" fontId="11" fillId="0" borderId="13" xfId="0" applyFont="1" applyBorder="1" applyAlignment="1" applyProtection="1">
      <alignment horizontal="center" vertical="center" shrinkToFit="1"/>
      <protection locked="0"/>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32" xfId="0" applyFont="1" applyBorder="1" applyAlignment="1">
      <alignment horizontal="center" vertical="center"/>
    </xf>
    <xf numFmtId="0" fontId="15" fillId="0" borderId="5" xfId="0" applyFont="1" applyBorder="1" applyAlignment="1">
      <alignment horizontal="left" vertical="center" shrinkToFit="1"/>
    </xf>
    <xf numFmtId="0" fontId="15" fillId="0" borderId="3" xfId="0" applyFont="1" applyBorder="1" applyAlignment="1">
      <alignment horizontal="left" vertical="center" shrinkToFit="1"/>
    </xf>
    <xf numFmtId="0" fontId="19" fillId="0" borderId="4" xfId="0" applyFont="1" applyBorder="1" applyAlignment="1">
      <alignment horizontal="center" vertical="center" textRotation="255"/>
    </xf>
    <xf numFmtId="0" fontId="19" fillId="0" borderId="5" xfId="0" applyFont="1" applyBorder="1" applyAlignment="1">
      <alignment horizontal="center" vertical="center" textRotation="255"/>
    </xf>
    <xf numFmtId="0" fontId="19" fillId="0" borderId="10" xfId="0" applyFont="1" applyBorder="1" applyAlignment="1">
      <alignment horizontal="center" vertical="center" textRotation="255"/>
    </xf>
    <xf numFmtId="0" fontId="19" fillId="0" borderId="0" xfId="0" applyFont="1" applyAlignment="1">
      <alignment horizontal="center" vertical="center" textRotation="255"/>
    </xf>
    <xf numFmtId="0" fontId="19" fillId="0" borderId="7" xfId="0" applyFont="1" applyBorder="1" applyAlignment="1">
      <alignment horizontal="center" vertical="center" textRotation="255"/>
    </xf>
    <xf numFmtId="0" fontId="19" fillId="0" borderId="8" xfId="0" applyFont="1" applyBorder="1" applyAlignment="1">
      <alignment horizontal="center" vertical="center" textRotation="255"/>
    </xf>
    <xf numFmtId="0" fontId="15" fillId="0" borderId="8" xfId="0" applyFont="1" applyBorder="1" applyAlignment="1">
      <alignment horizontal="left" vertical="center" shrinkToFit="1"/>
    </xf>
    <xf numFmtId="0" fontId="15" fillId="0" borderId="0" xfId="0" applyFont="1" applyAlignment="1">
      <alignment horizontal="left" vertical="center"/>
    </xf>
    <xf numFmtId="0" fontId="32" fillId="0" borderId="10" xfId="0" applyFont="1" applyBorder="1" applyAlignment="1" applyProtection="1">
      <alignment horizontal="left" vertical="top" wrapText="1"/>
      <protection locked="0"/>
    </xf>
    <xf numFmtId="0" fontId="32" fillId="0" borderId="0" xfId="0" applyFont="1" applyAlignment="1" applyProtection="1">
      <alignment horizontal="left" vertical="top" wrapText="1"/>
      <protection locked="0"/>
    </xf>
    <xf numFmtId="0" fontId="32" fillId="0" borderId="11" xfId="0" applyFont="1" applyBorder="1" applyAlignment="1" applyProtection="1">
      <alignment horizontal="left" vertical="top" wrapText="1"/>
      <protection locked="0"/>
    </xf>
    <xf numFmtId="0" fontId="32" fillId="0" borderId="7" xfId="0" applyFont="1" applyBorder="1" applyAlignment="1" applyProtection="1">
      <alignment horizontal="left" vertical="top" wrapText="1"/>
      <protection locked="0"/>
    </xf>
    <xf numFmtId="0" fontId="32" fillId="0" borderId="8" xfId="0" applyFont="1" applyBorder="1" applyAlignment="1" applyProtection="1">
      <alignment horizontal="left" vertical="top" wrapText="1"/>
      <protection locked="0"/>
    </xf>
    <xf numFmtId="0" fontId="32" fillId="0" borderId="9" xfId="0" applyFont="1" applyBorder="1" applyAlignment="1" applyProtection="1">
      <alignment horizontal="left" vertical="top" wrapText="1"/>
      <protection locked="0"/>
    </xf>
    <xf numFmtId="0" fontId="11" fillId="0" borderId="110"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40" xfId="0" applyFont="1" applyBorder="1" applyAlignment="1" applyProtection="1">
      <alignment horizontal="center" vertical="center" shrinkToFit="1"/>
      <protection locked="0"/>
    </xf>
    <xf numFmtId="0" fontId="20" fillId="0" borderId="125" xfId="0" applyFont="1" applyBorder="1" applyAlignment="1">
      <alignment horizontal="center" vertical="center"/>
    </xf>
    <xf numFmtId="0" fontId="20" fillId="0" borderId="126" xfId="0" applyFont="1" applyBorder="1" applyAlignment="1">
      <alignment horizontal="center" vertical="center"/>
    </xf>
    <xf numFmtId="0" fontId="20" fillId="0" borderId="129" xfId="0" applyFont="1" applyBorder="1" applyAlignment="1">
      <alignment horizontal="center" vertical="center"/>
    </xf>
    <xf numFmtId="0" fontId="20" fillId="0" borderId="130" xfId="0" applyFont="1" applyBorder="1" applyAlignment="1">
      <alignment horizontal="center" vertical="center"/>
    </xf>
    <xf numFmtId="0" fontId="34" fillId="0" borderId="126" xfId="0" applyFont="1" applyBorder="1" applyAlignment="1" applyProtection="1">
      <alignment horizontal="center" vertical="center" wrapText="1" shrinkToFit="1"/>
      <protection locked="0"/>
    </xf>
    <xf numFmtId="0" fontId="34" fillId="0" borderId="137" xfId="0" applyFont="1" applyBorder="1" applyAlignment="1" applyProtection="1">
      <alignment horizontal="center" vertical="center" wrapText="1" shrinkToFit="1"/>
      <protection locked="0"/>
    </xf>
    <xf numFmtId="0" fontId="34" fillId="0" borderId="147" xfId="0" applyFont="1" applyBorder="1" applyAlignment="1" applyProtection="1">
      <alignment horizontal="center" vertical="center" wrapText="1" shrinkToFit="1"/>
      <protection locked="0"/>
    </xf>
    <xf numFmtId="0" fontId="34" fillId="0" borderId="148" xfId="0" applyFont="1" applyBorder="1" applyAlignment="1" applyProtection="1">
      <alignment horizontal="center" vertical="center" wrapText="1" shrinkToFit="1"/>
      <protection locked="0"/>
    </xf>
    <xf numFmtId="0" fontId="20" fillId="0" borderId="125" xfId="0" applyFont="1" applyBorder="1" applyAlignment="1">
      <alignment horizontal="center" vertical="center" wrapText="1"/>
    </xf>
    <xf numFmtId="0" fontId="20" fillId="0" borderId="126" xfId="0" applyFont="1" applyBorder="1" applyAlignment="1">
      <alignment horizontal="center" vertical="center" wrapText="1"/>
    </xf>
    <xf numFmtId="0" fontId="20" fillId="0" borderId="138" xfId="0" applyFont="1" applyBorder="1" applyAlignment="1">
      <alignment horizontal="center" vertical="center" wrapText="1"/>
    </xf>
    <xf numFmtId="0" fontId="20" fillId="0" borderId="147" xfId="0" applyFont="1" applyBorder="1" applyAlignment="1">
      <alignment horizontal="center" vertical="center" wrapText="1"/>
    </xf>
    <xf numFmtId="0" fontId="20" fillId="6" borderId="15" xfId="0" applyFont="1" applyFill="1" applyBorder="1" applyAlignment="1">
      <alignment horizontal="center" vertical="center" wrapText="1"/>
    </xf>
    <xf numFmtId="0" fontId="20" fillId="6" borderId="12" xfId="0" applyFont="1" applyFill="1" applyBorder="1" applyAlignment="1">
      <alignment horizontal="center" vertical="center" wrapText="1"/>
    </xf>
    <xf numFmtId="0" fontId="14" fillId="5" borderId="24" xfId="0" applyFont="1" applyFill="1" applyBorder="1" applyAlignment="1">
      <alignment horizontal="center" vertical="center"/>
    </xf>
    <xf numFmtId="0" fontId="14" fillId="5" borderId="104" xfId="0" applyFont="1" applyFill="1" applyBorder="1" applyAlignment="1">
      <alignment horizontal="center" vertical="center"/>
    </xf>
    <xf numFmtId="0" fontId="20" fillId="6" borderId="65" xfId="0" applyFont="1" applyFill="1" applyBorder="1" applyAlignment="1">
      <alignment horizontal="right"/>
    </xf>
    <xf numFmtId="0" fontId="20" fillId="6" borderId="15" xfId="0" applyFont="1" applyFill="1" applyBorder="1" applyAlignment="1">
      <alignment horizontal="right"/>
    </xf>
    <xf numFmtId="0" fontId="20" fillId="0" borderId="1" xfId="0" applyFont="1" applyBorder="1" applyAlignment="1">
      <alignment horizontal="left" vertical="center"/>
    </xf>
    <xf numFmtId="0" fontId="20" fillId="0" borderId="90" xfId="0" applyFont="1" applyBorder="1" applyAlignment="1">
      <alignment horizontal="left" vertical="center"/>
    </xf>
    <xf numFmtId="0" fontId="20" fillId="0" borderId="100" xfId="0" applyFont="1" applyBorder="1" applyAlignment="1">
      <alignment horizontal="center" vertical="center"/>
    </xf>
    <xf numFmtId="0" fontId="20" fillId="0" borderId="1" xfId="0" applyFont="1" applyBorder="1" applyAlignment="1">
      <alignment horizontal="center" vertical="center"/>
    </xf>
    <xf numFmtId="0" fontId="33" fillId="0" borderId="2" xfId="0" applyFont="1" applyBorder="1" applyAlignment="1" applyProtection="1">
      <alignment horizontal="center" vertical="center" shrinkToFit="1"/>
      <protection locked="0"/>
    </xf>
    <xf numFmtId="0" fontId="33" fillId="0" borderId="101" xfId="0" applyFont="1" applyBorder="1" applyAlignment="1" applyProtection="1">
      <alignment horizontal="center" vertical="center" shrinkToFit="1"/>
      <protection locked="0"/>
    </xf>
    <xf numFmtId="0" fontId="33" fillId="0" borderId="80" xfId="0" applyFont="1" applyBorder="1" applyAlignment="1" applyProtection="1">
      <alignment horizontal="center" vertical="center" shrinkToFit="1"/>
      <protection locked="0"/>
    </xf>
    <xf numFmtId="0" fontId="33" fillId="0" borderId="1" xfId="0" applyFont="1" applyBorder="1" applyAlignment="1" applyProtection="1">
      <alignment horizontal="center" vertical="center" shrinkToFit="1"/>
      <protection locked="0"/>
    </xf>
    <xf numFmtId="0" fontId="33" fillId="0" borderId="102" xfId="0" applyFont="1" applyBorder="1" applyAlignment="1" applyProtection="1">
      <alignment horizontal="center" vertical="center" shrinkToFit="1"/>
      <protection locked="0"/>
    </xf>
    <xf numFmtId="0" fontId="20" fillId="0" borderId="133" xfId="0" applyFont="1" applyBorder="1" applyAlignment="1">
      <alignment horizontal="center" vertical="center" wrapText="1"/>
    </xf>
    <xf numFmtId="0" fontId="20" fillId="0" borderId="134" xfId="0" applyFont="1" applyBorder="1" applyAlignment="1">
      <alignment horizontal="center" vertical="center" wrapText="1"/>
    </xf>
    <xf numFmtId="0" fontId="20" fillId="0" borderId="135" xfId="0" applyFont="1" applyBorder="1" applyAlignment="1">
      <alignment horizontal="center" vertical="center" wrapText="1"/>
    </xf>
    <xf numFmtId="0" fontId="20" fillId="0" borderId="136" xfId="0" applyFont="1" applyBorder="1" applyAlignment="1">
      <alignment horizontal="center" vertical="center" wrapText="1"/>
    </xf>
    <xf numFmtId="0" fontId="16" fillId="0" borderId="91" xfId="0" applyFont="1" applyBorder="1" applyAlignment="1">
      <alignment horizontal="left" vertical="center"/>
    </xf>
    <xf numFmtId="0" fontId="16" fillId="0" borderId="92" xfId="0" applyFont="1" applyBorder="1" applyAlignment="1">
      <alignment horizontal="left" vertical="center"/>
    </xf>
    <xf numFmtId="0" fontId="33" fillId="0" borderId="96" xfId="0" applyFont="1" applyBorder="1" applyAlignment="1" applyProtection="1">
      <alignment horizontal="left" vertical="center" shrinkToFit="1"/>
      <protection locked="0"/>
    </xf>
    <xf numFmtId="0" fontId="11" fillId="0" borderId="81" xfId="0" applyFont="1" applyBorder="1" applyAlignment="1" applyProtection="1">
      <alignment horizontal="center" vertical="center" shrinkToFit="1"/>
      <protection locked="0"/>
    </xf>
    <xf numFmtId="0" fontId="11" fillId="0" borderId="82" xfId="0" applyFont="1" applyBorder="1" applyAlignment="1" applyProtection="1">
      <alignment horizontal="center" vertical="center" shrinkToFit="1"/>
      <protection locked="0"/>
    </xf>
    <xf numFmtId="0" fontId="11" fillId="0" borderId="80" xfId="0" applyFont="1" applyBorder="1" applyAlignment="1" applyProtection="1">
      <alignment horizontal="center" vertical="center" shrinkToFit="1"/>
      <protection locked="0"/>
    </xf>
    <xf numFmtId="0" fontId="16" fillId="0" borderId="62" xfId="0" applyFont="1" applyBorder="1" applyAlignment="1">
      <alignment horizontal="center" vertical="center"/>
    </xf>
    <xf numFmtId="0" fontId="16" fillId="0" borderId="92" xfId="0" applyFont="1" applyBorder="1" applyAlignment="1">
      <alignment horizontal="center" vertical="center"/>
    </xf>
    <xf numFmtId="0" fontId="14" fillId="5" borderId="25" xfId="0" applyFont="1" applyFill="1" applyBorder="1" applyAlignment="1">
      <alignment horizontal="center" vertical="center"/>
    </xf>
    <xf numFmtId="0" fontId="14" fillId="5" borderId="39" xfId="0" applyFont="1" applyFill="1" applyBorder="1" applyAlignment="1">
      <alignment horizontal="center" vertical="center"/>
    </xf>
    <xf numFmtId="0" fontId="20" fillId="5" borderId="15" xfId="0" applyFont="1" applyFill="1" applyBorder="1" applyAlignment="1">
      <alignment horizontal="right"/>
    </xf>
    <xf numFmtId="0" fontId="33" fillId="0" borderId="0" xfId="0" applyFont="1" applyAlignment="1" applyProtection="1">
      <alignment horizontal="right" vertical="center" shrinkToFit="1"/>
      <protection locked="0"/>
    </xf>
    <xf numFmtId="0" fontId="20" fillId="0" borderId="74" xfId="0" applyFont="1" applyBorder="1" applyAlignment="1">
      <alignment horizontal="center" vertical="center"/>
    </xf>
    <xf numFmtId="0" fontId="20" fillId="0" borderId="96" xfId="0" applyFont="1" applyBorder="1" applyAlignment="1">
      <alignment horizontal="center" vertical="center"/>
    </xf>
    <xf numFmtId="0" fontId="30" fillId="0" borderId="85" xfId="0" applyFont="1" applyBorder="1" applyAlignment="1" applyProtection="1">
      <alignment horizontal="center" vertical="center"/>
      <protection locked="0"/>
    </xf>
    <xf numFmtId="0" fontId="30" fillId="0" borderId="52" xfId="0" applyFont="1" applyBorder="1" applyAlignment="1" applyProtection="1">
      <alignment horizontal="center" vertical="center" shrinkToFit="1"/>
      <protection locked="0"/>
    </xf>
    <xf numFmtId="0" fontId="34" fillId="0" borderId="52" xfId="0" applyFont="1" applyBorder="1" applyAlignment="1" applyProtection="1">
      <alignment horizontal="center" vertical="center" wrapText="1"/>
      <protection locked="0"/>
    </xf>
    <xf numFmtId="0" fontId="33" fillId="0" borderId="52" xfId="0" applyFont="1" applyBorder="1" applyAlignment="1" applyProtection="1">
      <alignment horizontal="center" vertical="center" wrapText="1"/>
      <protection locked="0"/>
    </xf>
    <xf numFmtId="0" fontId="20" fillId="0" borderId="52" xfId="0" applyFont="1" applyBorder="1" applyAlignment="1">
      <alignment horizontal="center" vertical="center" wrapText="1"/>
    </xf>
    <xf numFmtId="0" fontId="16" fillId="0" borderId="96" xfId="0" applyFont="1" applyBorder="1" applyAlignment="1">
      <alignment horizontal="center" vertical="center"/>
    </xf>
    <xf numFmtId="0" fontId="30" fillId="0" borderId="70" xfId="0" applyFont="1" applyBorder="1" applyAlignment="1" applyProtection="1">
      <alignment horizontal="center" vertical="center" shrinkToFit="1"/>
      <protection locked="0"/>
    </xf>
    <xf numFmtId="0" fontId="16" fillId="0" borderId="81" xfId="0" applyFont="1" applyBorder="1" applyAlignment="1">
      <alignment horizontal="center" vertical="center"/>
    </xf>
    <xf numFmtId="0" fontId="16" fillId="0" borderId="80" xfId="0" applyFont="1" applyBorder="1" applyAlignment="1">
      <alignment horizontal="center" vertical="center"/>
    </xf>
    <xf numFmtId="0" fontId="15" fillId="0" borderId="141" xfId="0" applyFont="1" applyBorder="1" applyAlignment="1">
      <alignment horizontal="center" vertical="center"/>
    </xf>
    <xf numFmtId="0" fontId="0" fillId="0" borderId="141" xfId="0" applyBorder="1" applyAlignment="1">
      <alignment horizontal="center" vertical="center"/>
    </xf>
    <xf numFmtId="0" fontId="16" fillId="0" borderId="6" xfId="0" applyFont="1" applyBorder="1" applyAlignment="1">
      <alignment horizontal="left" vertical="center" wrapText="1"/>
    </xf>
    <xf numFmtId="0" fontId="16" fillId="0" borderId="4" xfId="0" applyFont="1" applyBorder="1" applyAlignment="1">
      <alignment horizontal="left" vertical="center"/>
    </xf>
    <xf numFmtId="0" fontId="11" fillId="0" borderId="5" xfId="0" applyFont="1" applyBorder="1" applyAlignment="1" applyProtection="1">
      <alignment horizontal="center" vertical="center" shrinkToFit="1"/>
      <protection locked="0"/>
    </xf>
    <xf numFmtId="0" fontId="11" fillId="0" borderId="46" xfId="0" applyFont="1" applyBorder="1" applyAlignment="1">
      <alignment horizontal="center" vertical="center" shrinkToFit="1"/>
    </xf>
    <xf numFmtId="0" fontId="11" fillId="0" borderId="5" xfId="0" applyFont="1" applyBorder="1" applyAlignment="1">
      <alignment horizontal="center" vertical="center" shrinkToFi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1" fillId="0" borderId="36"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37"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15" fillId="0" borderId="16"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 xfId="0" applyFont="1" applyBorder="1" applyAlignment="1">
      <alignment horizontal="left" vertical="center"/>
    </xf>
    <xf numFmtId="0" fontId="15" fillId="0" borderId="55" xfId="0" applyFont="1" applyBorder="1" applyAlignment="1">
      <alignment horizontal="left" vertical="center"/>
    </xf>
    <xf numFmtId="0" fontId="11" fillId="0" borderId="141" xfId="0" applyFont="1" applyBorder="1" applyAlignment="1" applyProtection="1">
      <alignment horizontal="center" vertical="center"/>
      <protection locked="0"/>
    </xf>
    <xf numFmtId="0" fontId="0" fillId="0" borderId="141" xfId="0" applyBorder="1" applyProtection="1">
      <alignment vertical="center"/>
      <protection locked="0"/>
    </xf>
    <xf numFmtId="0" fontId="0" fillId="0" borderId="142" xfId="0" applyBorder="1" applyProtection="1">
      <alignment vertical="center"/>
      <protection locked="0"/>
    </xf>
    <xf numFmtId="0" fontId="16" fillId="0" borderId="5"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0" xfId="0" applyFont="1" applyAlignment="1">
      <alignment horizontal="center" vertical="center" wrapText="1"/>
    </xf>
    <xf numFmtId="0" fontId="23" fillId="0" borderId="0" xfId="0" applyFont="1" applyAlignment="1">
      <alignment horizontal="center" vertical="center"/>
    </xf>
    <xf numFmtId="0" fontId="11" fillId="0" borderId="1" xfId="0" applyFont="1" applyBorder="1" applyAlignment="1" applyProtection="1">
      <alignment horizontal="center" vertical="center" shrinkToFit="1"/>
      <protection locked="0"/>
    </xf>
    <xf numFmtId="0" fontId="15" fillId="0" borderId="1" xfId="0" applyFont="1" applyBorder="1" applyAlignment="1">
      <alignment horizontal="left" vertical="center"/>
    </xf>
    <xf numFmtId="0" fontId="40" fillId="0" borderId="1" xfId="0" applyFont="1" applyBorder="1" applyAlignment="1" applyProtection="1">
      <alignment horizontal="center" vertical="center" shrinkToFit="1"/>
      <protection locked="0"/>
    </xf>
    <xf numFmtId="0" fontId="15" fillId="0" borderId="1" xfId="0" applyFont="1" applyBorder="1" applyAlignment="1">
      <alignment horizontal="center" vertical="center"/>
    </xf>
    <xf numFmtId="0" fontId="11" fillId="0" borderId="0" xfId="0" applyFont="1" applyAlignment="1" applyProtection="1">
      <alignment horizontal="center" vertical="center" shrinkToFit="1"/>
      <protection locked="0"/>
    </xf>
    <xf numFmtId="0" fontId="26" fillId="0" borderId="0" xfId="0" applyFont="1" applyAlignment="1">
      <alignment horizontal="right" vertical="center"/>
    </xf>
    <xf numFmtId="0" fontId="20" fillId="0" borderId="52" xfId="0" applyFont="1" applyBorder="1" applyAlignment="1">
      <alignment horizontal="left" vertical="center" wrapText="1"/>
    </xf>
    <xf numFmtId="0" fontId="20" fillId="0" borderId="78" xfId="0" applyFont="1" applyBorder="1" applyAlignment="1">
      <alignment horizontal="left" vertical="center" wrapText="1"/>
    </xf>
    <xf numFmtId="0" fontId="30" fillId="0" borderId="84" xfId="0" applyFont="1" applyBorder="1" applyAlignment="1" applyProtection="1">
      <alignment horizontal="center" vertical="center"/>
      <protection locked="0"/>
    </xf>
    <xf numFmtId="0" fontId="30" fillId="0" borderId="86" xfId="0" applyFont="1" applyBorder="1" applyAlignment="1" applyProtection="1">
      <alignment horizontal="center" vertical="center"/>
      <protection locked="0"/>
    </xf>
    <xf numFmtId="0" fontId="15" fillId="0" borderId="4" xfId="0" applyFont="1" applyBorder="1" applyAlignment="1">
      <alignment horizontal="center" vertical="center"/>
    </xf>
    <xf numFmtId="0" fontId="15" fillId="0" borderId="41" xfId="0" applyFont="1" applyBorder="1" applyAlignment="1">
      <alignment horizontal="center" vertical="center"/>
    </xf>
    <xf numFmtId="0" fontId="11" fillId="0" borderId="5" xfId="0" applyFont="1" applyBorder="1" applyAlignment="1" applyProtection="1">
      <alignment horizontal="center" vertical="center"/>
      <protection locked="0"/>
    </xf>
    <xf numFmtId="0" fontId="15" fillId="0" borderId="139" xfId="0" applyFont="1" applyBorder="1" applyAlignment="1">
      <alignment horizontal="center" vertical="center"/>
    </xf>
    <xf numFmtId="0" fontId="15" fillId="0" borderId="140" xfId="0" applyFont="1" applyBorder="1" applyAlignment="1">
      <alignment horizontal="center" vertical="center"/>
    </xf>
    <xf numFmtId="0" fontId="20" fillId="0" borderId="143" xfId="0" applyFont="1" applyBorder="1" applyAlignment="1">
      <alignment horizontal="center" vertical="center"/>
    </xf>
    <xf numFmtId="0" fontId="20" fillId="0" borderId="144" xfId="0" applyFont="1" applyBorder="1" applyAlignment="1">
      <alignment horizontal="center" vertical="center"/>
    </xf>
    <xf numFmtId="0" fontId="0" fillId="0" borderId="144" xfId="0" applyBorder="1" applyAlignment="1">
      <alignment horizontal="center" vertical="center"/>
    </xf>
    <xf numFmtId="0" fontId="42" fillId="0" borderId="146" xfId="0" applyFont="1" applyBorder="1" applyAlignment="1" applyProtection="1">
      <alignment horizontal="center" vertical="center" wrapText="1"/>
      <protection locked="0"/>
    </xf>
    <xf numFmtId="0" fontId="42" fillId="0" borderId="141" xfId="0" applyFont="1" applyBorder="1" applyAlignment="1" applyProtection="1">
      <alignment horizontal="center" vertical="center" wrapText="1"/>
      <protection locked="0"/>
    </xf>
    <xf numFmtId="0" fontId="43" fillId="0" borderId="141" xfId="0" applyFont="1" applyBorder="1" applyAlignment="1" applyProtection="1">
      <alignment horizontal="center" vertical="center" wrapText="1"/>
      <protection locked="0"/>
    </xf>
    <xf numFmtId="0" fontId="11" fillId="0" borderId="141" xfId="0" applyFont="1" applyBorder="1" applyAlignment="1" applyProtection="1">
      <alignment horizontal="center" vertical="center" shrinkToFit="1"/>
      <protection locked="0"/>
    </xf>
    <xf numFmtId="0" fontId="20" fillId="0" borderId="60" xfId="0" applyFont="1" applyBorder="1" applyAlignment="1">
      <alignment horizontal="left" vertical="center"/>
    </xf>
    <xf numFmtId="0" fontId="20" fillId="0" borderId="2" xfId="0" applyFont="1" applyBorder="1" applyAlignment="1">
      <alignment horizontal="left" vertical="center"/>
    </xf>
    <xf numFmtId="0" fontId="20" fillId="0" borderId="92" xfId="0" applyFont="1" applyBorder="1" applyAlignment="1">
      <alignment horizontal="center" vertical="center"/>
    </xf>
    <xf numFmtId="0" fontId="20" fillId="0" borderId="0" xfId="0" applyFont="1" applyAlignment="1">
      <alignment horizontal="center" vertical="center"/>
    </xf>
    <xf numFmtId="0" fontId="33" fillId="0" borderId="0" xfId="0" applyFont="1" applyAlignment="1" applyProtection="1">
      <alignment horizontal="center" vertical="center" shrinkToFit="1"/>
      <protection locked="0"/>
    </xf>
    <xf numFmtId="0" fontId="20" fillId="0" borderId="80" xfId="0" applyFont="1" applyBorder="1" applyAlignment="1">
      <alignment horizontal="center" vertical="center"/>
    </xf>
    <xf numFmtId="0" fontId="20" fillId="0" borderId="52" xfId="0" applyFont="1" applyBorder="1" applyAlignment="1">
      <alignment horizontal="left" vertical="center" wrapText="1" shrinkToFit="1"/>
    </xf>
    <xf numFmtId="0" fontId="20" fillId="0" borderId="2" xfId="0" applyFont="1" applyBorder="1" applyAlignment="1">
      <alignment horizontal="center" vertical="center"/>
    </xf>
    <xf numFmtId="0" fontId="20" fillId="0" borderId="60" xfId="0" applyFont="1" applyBorder="1" applyAlignment="1">
      <alignment horizontal="center" vertical="center"/>
    </xf>
    <xf numFmtId="0" fontId="15" fillId="0" borderId="0" xfId="0" applyFont="1" applyAlignment="1">
      <alignment horizontal="right" vertical="center"/>
    </xf>
    <xf numFmtId="0" fontId="11" fillId="0" borderId="0" xfId="0" applyFont="1" applyAlignment="1" applyProtection="1">
      <alignment horizontal="left" vertical="center" shrinkToFit="1"/>
      <protection locked="0"/>
    </xf>
    <xf numFmtId="0" fontId="15" fillId="0" borderId="14" xfId="0" applyFont="1" applyBorder="1" applyAlignment="1">
      <alignment horizontal="center" vertical="center"/>
    </xf>
    <xf numFmtId="0" fontId="15" fillId="0" borderId="33" xfId="0" applyFont="1" applyBorder="1" applyAlignment="1">
      <alignment horizontal="right" vertical="center"/>
    </xf>
    <xf numFmtId="0" fontId="15" fillId="0" borderId="13" xfId="0" applyFont="1" applyBorder="1" applyAlignment="1">
      <alignment horizontal="right" vertical="center"/>
    </xf>
    <xf numFmtId="0" fontId="18" fillId="0" borderId="26" xfId="0" applyFont="1" applyBorder="1" applyAlignment="1">
      <alignment horizontal="center" shrinkToFit="1"/>
    </xf>
    <xf numFmtId="0" fontId="18" fillId="0" borderId="27" xfId="0" applyFont="1" applyBorder="1" applyAlignment="1">
      <alignment horizontal="center" shrinkToFit="1"/>
    </xf>
    <xf numFmtId="0" fontId="16" fillId="0" borderId="0" xfId="0" applyFont="1" applyAlignment="1">
      <alignment horizontal="left" vertical="center" wrapText="1"/>
    </xf>
    <xf numFmtId="0" fontId="16" fillId="0" borderId="0" xfId="0" applyFont="1" applyAlignment="1">
      <alignment horizontal="left" vertical="center"/>
    </xf>
    <xf numFmtId="0" fontId="16" fillId="0" borderId="0" xfId="0" applyFont="1" applyAlignment="1">
      <alignment vertical="center" wrapText="1"/>
    </xf>
    <xf numFmtId="0" fontId="16" fillId="0" borderId="0" xfId="0" applyFont="1">
      <alignment vertical="center"/>
    </xf>
    <xf numFmtId="0" fontId="33" fillId="0" borderId="21" xfId="0" applyFont="1" applyBorder="1" applyAlignment="1" applyProtection="1">
      <alignment horizontal="center" vertical="center" shrinkToFit="1"/>
      <protection locked="0"/>
    </xf>
    <xf numFmtId="0" fontId="20" fillId="0" borderId="118" xfId="0" applyFont="1" applyBorder="1" applyAlignment="1">
      <alignment horizontal="center" vertical="center"/>
    </xf>
    <xf numFmtId="0" fontId="20" fillId="0" borderId="21" xfId="0" applyFont="1" applyBorder="1" applyAlignment="1">
      <alignment horizontal="center" vertical="center"/>
    </xf>
    <xf numFmtId="176" fontId="14" fillId="5" borderId="169" xfId="0" applyNumberFormat="1" applyFont="1" applyFill="1" applyBorder="1" applyAlignment="1">
      <alignment horizontal="center" vertical="center" shrinkToFit="1"/>
    </xf>
    <xf numFmtId="0" fontId="16" fillId="0" borderId="52" xfId="0" applyFont="1" applyBorder="1" applyAlignment="1">
      <alignment horizontal="right" vertical="center" shrinkToFit="1"/>
    </xf>
    <xf numFmtId="176" fontId="30" fillId="0" borderId="167" xfId="0" applyNumberFormat="1" applyFont="1" applyBorder="1" applyAlignment="1">
      <alignment horizontal="right" vertical="center" shrinkToFit="1"/>
    </xf>
    <xf numFmtId="0" fontId="16" fillId="0" borderId="51" xfId="0" applyFont="1" applyBorder="1" applyAlignment="1">
      <alignment horizontal="right" vertical="center" shrinkToFit="1"/>
    </xf>
    <xf numFmtId="38" fontId="30" fillId="0" borderId="72" xfId="1" applyFont="1" applyBorder="1" applyAlignment="1" applyProtection="1">
      <alignment horizontal="right" vertical="center" shrinkToFit="1"/>
      <protection locked="0"/>
    </xf>
    <xf numFmtId="0" fontId="30" fillId="0" borderId="5" xfId="0" applyFont="1" applyBorder="1" applyAlignment="1" applyProtection="1">
      <alignment horizontal="center" vertical="center" shrinkToFit="1"/>
      <protection locked="0"/>
    </xf>
    <xf numFmtId="0" fontId="30" fillId="0" borderId="41" xfId="0" applyFont="1" applyBorder="1" applyAlignment="1" applyProtection="1">
      <alignment horizontal="center" vertical="center" shrinkToFit="1"/>
      <protection locked="0"/>
    </xf>
    <xf numFmtId="0" fontId="30" fillId="0" borderId="1" xfId="0" applyFont="1" applyBorder="1" applyAlignment="1" applyProtection="1">
      <alignment horizontal="center" vertical="center" shrinkToFit="1"/>
      <protection locked="0"/>
    </xf>
    <xf numFmtId="0" fontId="30" fillId="0" borderId="81" xfId="0" applyFont="1" applyBorder="1" applyAlignment="1" applyProtection="1">
      <alignment horizontal="center" vertical="center" shrinkToFit="1"/>
      <protection locked="0"/>
    </xf>
    <xf numFmtId="0" fontId="30" fillId="0" borderId="87" xfId="0" applyFont="1" applyBorder="1" applyAlignment="1" applyProtection="1">
      <alignment horizontal="center" vertical="center"/>
      <protection locked="0"/>
    </xf>
    <xf numFmtId="0" fontId="16" fillId="0" borderId="83" xfId="0" applyFont="1" applyBorder="1" applyAlignment="1">
      <alignment horizontal="center" vertical="center" shrinkToFit="1"/>
    </xf>
    <xf numFmtId="0" fontId="16" fillId="0" borderId="73" xfId="0" applyFont="1" applyBorder="1" applyAlignment="1">
      <alignment horizontal="center" vertical="center" shrinkToFit="1"/>
    </xf>
    <xf numFmtId="0" fontId="16" fillId="0" borderId="74" xfId="0" applyFont="1" applyBorder="1" applyAlignment="1">
      <alignment horizontal="center" vertical="center" shrinkToFit="1"/>
    </xf>
    <xf numFmtId="0" fontId="16" fillId="0" borderId="70" xfId="0" applyFont="1" applyBorder="1" applyAlignment="1">
      <alignment horizontal="center" vertical="center" shrinkToFit="1"/>
    </xf>
    <xf numFmtId="0" fontId="16" fillId="0" borderId="93" xfId="0" applyFont="1" applyBorder="1" applyAlignment="1">
      <alignment horizontal="center" vertical="center" shrinkToFit="1"/>
    </xf>
    <xf numFmtId="0" fontId="16" fillId="0" borderId="82" xfId="0" applyFont="1" applyBorder="1" applyAlignment="1">
      <alignment horizontal="center" vertical="center" shrinkToFit="1"/>
    </xf>
    <xf numFmtId="0" fontId="16" fillId="0" borderId="80" xfId="0" applyFont="1" applyBorder="1" applyAlignment="1">
      <alignment horizontal="center" vertical="center" shrinkToFit="1"/>
    </xf>
    <xf numFmtId="0" fontId="16" fillId="0" borderId="52" xfId="0" applyFont="1" applyBorder="1" applyAlignment="1">
      <alignment horizontal="center" vertical="center" shrinkToFit="1"/>
    </xf>
    <xf numFmtId="0" fontId="16" fillId="0" borderId="51" xfId="0" applyFont="1" applyBorder="1" applyAlignment="1">
      <alignment horizontal="center" vertical="center" shrinkToFit="1"/>
    </xf>
    <xf numFmtId="0" fontId="16" fillId="0" borderId="82" xfId="0" applyFont="1" applyBorder="1" applyAlignment="1">
      <alignment horizontal="left" vertical="center"/>
    </xf>
    <xf numFmtId="0" fontId="16" fillId="0" borderId="80" xfId="0" applyFont="1" applyBorder="1" applyAlignment="1">
      <alignment horizontal="left" vertical="center"/>
    </xf>
    <xf numFmtId="0" fontId="30" fillId="0" borderId="88" xfId="0" applyFont="1" applyBorder="1" applyAlignment="1" applyProtection="1">
      <alignment horizontal="center" vertical="center"/>
      <protection locked="0"/>
    </xf>
    <xf numFmtId="0" fontId="30" fillId="0" borderId="89" xfId="0" applyFont="1" applyBorder="1" applyAlignment="1" applyProtection="1">
      <alignment horizontal="center" vertical="center"/>
      <protection locked="0"/>
    </xf>
    <xf numFmtId="0" fontId="20" fillId="6" borderId="4" xfId="0" applyFont="1" applyFill="1" applyBorder="1" applyAlignment="1">
      <alignment horizontal="center" vertical="center" wrapText="1"/>
    </xf>
    <xf numFmtId="0" fontId="0" fillId="6" borderId="5" xfId="0" applyFill="1" applyBorder="1">
      <alignment vertical="center"/>
    </xf>
    <xf numFmtId="0" fontId="0" fillId="6" borderId="41" xfId="0" applyFill="1" applyBorder="1">
      <alignment vertical="center"/>
    </xf>
    <xf numFmtId="0" fontId="0" fillId="6" borderId="7" xfId="0" applyFill="1" applyBorder="1">
      <alignment vertical="center"/>
    </xf>
    <xf numFmtId="0" fontId="0" fillId="6" borderId="8" xfId="0" applyFill="1" applyBorder="1">
      <alignment vertical="center"/>
    </xf>
    <xf numFmtId="0" fontId="0" fillId="6" borderId="48" xfId="0" applyFill="1" applyBorder="1">
      <alignment vertical="center"/>
    </xf>
    <xf numFmtId="0" fontId="33" fillId="0" borderId="126" xfId="0" applyFont="1" applyBorder="1" applyAlignment="1" applyProtection="1">
      <alignment horizontal="center" vertical="center" wrapText="1"/>
      <protection locked="0"/>
    </xf>
    <xf numFmtId="0" fontId="33" fillId="0" borderId="130" xfId="0" applyFont="1" applyBorder="1" applyAlignment="1" applyProtection="1">
      <alignment horizontal="center" vertical="center" wrapText="1"/>
      <protection locked="0"/>
    </xf>
    <xf numFmtId="0" fontId="20" fillId="5" borderId="68" xfId="0" applyFont="1" applyFill="1" applyBorder="1" applyAlignment="1">
      <alignment horizontal="center" vertical="center"/>
    </xf>
    <xf numFmtId="38" fontId="30" fillId="0" borderId="70" xfId="1" applyFont="1" applyBorder="1" applyAlignment="1" applyProtection="1">
      <alignment horizontal="right" vertical="center" shrinkToFit="1"/>
      <protection locked="0"/>
    </xf>
    <xf numFmtId="176" fontId="30" fillId="0" borderId="71" xfId="0" applyNumberFormat="1" applyFont="1" applyBorder="1" applyAlignment="1" applyProtection="1">
      <alignment horizontal="right" vertical="center" shrinkToFit="1"/>
      <protection locked="0"/>
    </xf>
    <xf numFmtId="176" fontId="30" fillId="0" borderId="120" xfId="0" applyNumberFormat="1" applyFont="1" applyBorder="1" applyAlignment="1" applyProtection="1">
      <alignment horizontal="right" vertical="center" shrinkToFit="1"/>
      <protection locked="0"/>
    </xf>
    <xf numFmtId="0" fontId="20" fillId="5" borderId="67" xfId="0" applyFont="1" applyFill="1" applyBorder="1" applyAlignment="1">
      <alignment horizontal="center" vertical="center"/>
    </xf>
    <xf numFmtId="0" fontId="33" fillId="0" borderId="21" xfId="0" applyFont="1" applyBorder="1" applyAlignment="1" applyProtection="1">
      <alignment horizontal="right" vertical="center" shrinkToFit="1"/>
      <protection locked="0"/>
    </xf>
    <xf numFmtId="0" fontId="14" fillId="5" borderId="4" xfId="0" applyFont="1" applyFill="1" applyBorder="1" applyAlignment="1">
      <alignment horizontal="center" vertical="center"/>
    </xf>
    <xf numFmtId="0" fontId="14" fillId="5" borderId="115"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116" xfId="0" applyFont="1" applyFill="1" applyBorder="1" applyAlignment="1">
      <alignment horizontal="center" vertical="center"/>
    </xf>
    <xf numFmtId="38" fontId="30" fillId="0" borderId="109" xfId="1" applyFont="1" applyBorder="1" applyAlignment="1" applyProtection="1">
      <alignment horizontal="right" vertical="center" shrinkToFit="1"/>
      <protection locked="0"/>
    </xf>
    <xf numFmtId="176" fontId="30" fillId="0" borderId="109" xfId="0" applyNumberFormat="1" applyFont="1" applyBorder="1" applyAlignment="1" applyProtection="1">
      <alignment horizontal="right" vertical="center" shrinkToFit="1"/>
      <protection locked="0"/>
    </xf>
    <xf numFmtId="0" fontId="20" fillId="0" borderId="34" xfId="0" applyFont="1" applyBorder="1" applyAlignment="1">
      <alignment horizontal="center" vertical="center" textRotation="255" shrinkToFit="1"/>
    </xf>
    <xf numFmtId="0" fontId="20" fillId="0" borderId="106" xfId="0" applyFont="1" applyBorder="1" applyAlignment="1">
      <alignment horizontal="center" vertical="center" textRotation="255" shrinkToFit="1"/>
    </xf>
    <xf numFmtId="0" fontId="20" fillId="0" borderId="35" xfId="0" applyFont="1" applyBorder="1" applyAlignment="1">
      <alignment horizontal="center" vertical="center" textRotation="255" shrinkToFit="1"/>
    </xf>
    <xf numFmtId="0" fontId="4" fillId="0" borderId="0" xfId="0" applyFont="1" applyAlignment="1">
      <alignment horizontal="left" vertical="top" wrapText="1"/>
    </xf>
    <xf numFmtId="0" fontId="7" fillId="0" borderId="0" xfId="0" applyFont="1" applyAlignment="1">
      <alignment horizontal="left" vertical="top" wrapText="1"/>
    </xf>
    <xf numFmtId="0" fontId="20" fillId="0" borderId="105" xfId="0" applyFont="1" applyBorder="1" applyAlignment="1">
      <alignment horizontal="center" vertical="center" textRotation="255"/>
    </xf>
    <xf numFmtId="0" fontId="20" fillId="0" borderId="106" xfId="0" applyFont="1" applyBorder="1" applyAlignment="1">
      <alignment horizontal="center" vertical="center" textRotation="255"/>
    </xf>
    <xf numFmtId="0" fontId="20" fillId="0" borderId="35" xfId="0" applyFont="1" applyBorder="1" applyAlignment="1">
      <alignment horizontal="center" vertical="center" textRotation="255"/>
    </xf>
    <xf numFmtId="0" fontId="16" fillId="0" borderId="108" xfId="0" applyFont="1" applyBorder="1" applyAlignment="1">
      <alignment horizontal="center" vertical="center" textRotation="255" shrinkToFit="1"/>
    </xf>
    <xf numFmtId="0" fontId="16" fillId="0" borderId="62" xfId="0" applyFont="1" applyBorder="1" applyAlignment="1">
      <alignment horizontal="center" vertical="center" textRotation="255" shrinkToFit="1"/>
    </xf>
    <xf numFmtId="0" fontId="29" fillId="0" borderId="0" xfId="0" applyFont="1" applyAlignment="1">
      <alignment horizontal="left" vertical="center"/>
    </xf>
    <xf numFmtId="0" fontId="20" fillId="0" borderId="99" xfId="0" applyFont="1" applyBorder="1" applyAlignment="1">
      <alignment horizontal="left" vertical="center"/>
    </xf>
    <xf numFmtId="0" fontId="20" fillId="0" borderId="45" xfId="0" applyFont="1" applyBorder="1" applyAlignment="1">
      <alignment horizontal="left" vertical="center"/>
    </xf>
    <xf numFmtId="0" fontId="11" fillId="0" borderId="103" xfId="0" applyFont="1" applyBorder="1" applyAlignment="1" applyProtection="1">
      <alignment horizontal="right" vertical="center" shrinkToFit="1"/>
      <protection locked="0"/>
    </xf>
    <xf numFmtId="0" fontId="11" fillId="0" borderId="0" xfId="0" applyFont="1" applyAlignment="1" applyProtection="1">
      <alignment horizontal="right" vertical="center" shrinkToFit="1"/>
      <protection locked="0"/>
    </xf>
    <xf numFmtId="0" fontId="11" fillId="0" borderId="92" xfId="0" applyFont="1" applyBorder="1" applyAlignment="1" applyProtection="1">
      <alignment horizontal="center" vertical="center" shrinkToFit="1"/>
      <protection locked="0"/>
    </xf>
    <xf numFmtId="0" fontId="16" fillId="0" borderId="123" xfId="0" applyFont="1" applyBorder="1" applyAlignment="1">
      <alignment horizontal="center" vertical="center" shrinkToFit="1"/>
    </xf>
    <xf numFmtId="0" fontId="16" fillId="0" borderId="78" xfId="0" applyFont="1" applyBorder="1" applyAlignment="1">
      <alignment horizontal="center" vertical="center" shrinkToFit="1"/>
    </xf>
    <xf numFmtId="0" fontId="16" fillId="0" borderId="79" xfId="0" applyFont="1" applyBorder="1" applyAlignment="1">
      <alignment horizontal="center" vertical="center" shrinkToFit="1"/>
    </xf>
    <xf numFmtId="0" fontId="16" fillId="0" borderId="124" xfId="0" applyFont="1" applyBorder="1" applyAlignment="1">
      <alignment horizontal="center" vertical="center" shrinkToFit="1"/>
    </xf>
    <xf numFmtId="0" fontId="16" fillId="0" borderId="77" xfId="0" applyFont="1" applyBorder="1" applyAlignment="1">
      <alignment horizontal="center" vertical="center" shrinkToFit="1"/>
    </xf>
    <xf numFmtId="0" fontId="20" fillId="0" borderId="3" xfId="0" applyFont="1" applyBorder="1" applyAlignment="1">
      <alignment horizontal="right"/>
    </xf>
    <xf numFmtId="0" fontId="20" fillId="0" borderId="55" xfId="0" applyFont="1" applyBorder="1" applyAlignment="1">
      <alignment horizontal="right"/>
    </xf>
    <xf numFmtId="0" fontId="30" fillId="0" borderId="79" xfId="0" applyFont="1" applyBorder="1" applyAlignment="1" applyProtection="1">
      <alignment horizontal="right" vertical="center" shrinkToFit="1"/>
      <protection locked="0"/>
    </xf>
    <xf numFmtId="0" fontId="30" fillId="0" borderId="43" xfId="0" applyFont="1" applyBorder="1" applyAlignment="1" applyProtection="1">
      <alignment horizontal="right" vertical="center" shrinkToFit="1"/>
      <protection locked="0"/>
    </xf>
    <xf numFmtId="0" fontId="30" fillId="0" borderId="44" xfId="0" applyFont="1" applyBorder="1" applyAlignment="1" applyProtection="1">
      <alignment horizontal="right" vertical="center" shrinkToFit="1"/>
      <protection locked="0"/>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42" fillId="7" borderId="150" xfId="0" applyFont="1" applyFill="1" applyBorder="1" applyAlignment="1" applyProtection="1">
      <alignment horizontal="center" vertical="center" wrapText="1"/>
      <protection locked="0"/>
    </xf>
    <xf numFmtId="0" fontId="42" fillId="7" borderId="141" xfId="0" applyFont="1" applyFill="1" applyBorder="1" applyAlignment="1" applyProtection="1">
      <alignment horizontal="center" vertical="center" wrapText="1"/>
      <protection locked="0"/>
    </xf>
    <xf numFmtId="0" fontId="43" fillId="7" borderId="141" xfId="0" applyFont="1" applyFill="1" applyBorder="1" applyProtection="1">
      <alignment vertical="center"/>
      <protection locked="0"/>
    </xf>
    <xf numFmtId="0" fontId="43" fillId="7" borderId="142" xfId="0" applyFont="1" applyFill="1" applyBorder="1" applyProtection="1">
      <alignment vertical="center"/>
      <protection locked="0"/>
    </xf>
    <xf numFmtId="176" fontId="30" fillId="0" borderId="122" xfId="0" applyNumberFormat="1" applyFont="1" applyBorder="1" applyAlignment="1" applyProtection="1">
      <alignment horizontal="right" vertical="center" shrinkToFit="1"/>
      <protection locked="0"/>
    </xf>
    <xf numFmtId="0" fontId="20" fillId="0" borderId="159" xfId="0" applyFont="1" applyBorder="1" applyAlignment="1">
      <alignment horizontal="center" vertical="center"/>
    </xf>
    <xf numFmtId="0" fontId="20" fillId="0" borderId="5" xfId="0" applyFont="1" applyBorder="1" applyAlignment="1">
      <alignment horizontal="center" vertical="center"/>
    </xf>
    <xf numFmtId="0" fontId="20" fillId="0" borderId="160" xfId="0" applyFont="1" applyBorder="1" applyAlignment="1">
      <alignment horizontal="center" vertical="center"/>
    </xf>
    <xf numFmtId="0" fontId="20" fillId="5" borderId="162" xfId="0" applyFont="1" applyFill="1" applyBorder="1" applyAlignment="1">
      <alignment horizontal="center" vertical="center"/>
    </xf>
    <xf numFmtId="0" fontId="20" fillId="5" borderId="161" xfId="0" applyFont="1" applyFill="1" applyBorder="1" applyAlignment="1">
      <alignment horizontal="center" vertical="center"/>
    </xf>
    <xf numFmtId="0" fontId="20" fillId="5" borderId="158" xfId="0" applyFont="1" applyFill="1" applyBorder="1" applyAlignment="1">
      <alignment horizontal="center" vertical="center"/>
    </xf>
    <xf numFmtId="0" fontId="20" fillId="0" borderId="149" xfId="0" applyFont="1" applyBorder="1" applyAlignment="1">
      <alignment horizontal="center" vertical="center"/>
    </xf>
    <xf numFmtId="0" fontId="0" fillId="0" borderId="144" xfId="0" applyBorder="1">
      <alignment vertical="center"/>
    </xf>
    <xf numFmtId="0" fontId="0" fillId="0" borderId="145" xfId="0" applyBorder="1">
      <alignment vertical="center"/>
    </xf>
    <xf numFmtId="0" fontId="20" fillId="6" borderId="14" xfId="0" applyFont="1" applyFill="1" applyBorder="1" applyAlignment="1">
      <alignment horizontal="right"/>
    </xf>
    <xf numFmtId="176" fontId="30" fillId="0" borderId="121" xfId="0" applyNumberFormat="1" applyFont="1" applyBorder="1" applyAlignment="1" applyProtection="1">
      <alignment horizontal="right" vertical="center" shrinkToFit="1"/>
      <protection locked="0"/>
    </xf>
    <xf numFmtId="0" fontId="20" fillId="0" borderId="0" xfId="0" applyFont="1" applyAlignment="1">
      <alignment horizontal="right" vertical="top"/>
    </xf>
    <xf numFmtId="0" fontId="41" fillId="0" borderId="0" xfId="0" applyFont="1">
      <alignment vertical="center"/>
    </xf>
    <xf numFmtId="0" fontId="41" fillId="0" borderId="3"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1" fillId="0" borderId="6"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5" fillId="0" borderId="56" xfId="0" applyFont="1" applyBorder="1" applyAlignment="1">
      <alignment horizontal="left" vertical="center"/>
    </xf>
    <xf numFmtId="0" fontId="11" fillId="0" borderId="53" xfId="0" applyFont="1" applyBorder="1" applyAlignment="1">
      <alignment horizontal="center" vertical="center" shrinkToFit="1"/>
    </xf>
    <xf numFmtId="0" fontId="15" fillId="0" borderId="155" xfId="0" applyFont="1" applyBorder="1" applyAlignment="1">
      <alignment horizontal="center" vertical="center"/>
    </xf>
    <xf numFmtId="0" fontId="0" fillId="0" borderId="155" xfId="0" applyBorder="1" applyAlignment="1">
      <alignment horizontal="center" vertical="center"/>
    </xf>
    <xf numFmtId="0" fontId="11" fillId="0" borderId="155" xfId="0" applyFont="1" applyBorder="1" applyAlignment="1" applyProtection="1">
      <alignment horizontal="center" vertical="center"/>
      <protection locked="0"/>
    </xf>
    <xf numFmtId="0" fontId="0" fillId="0" borderId="155" xfId="0" applyBorder="1" applyAlignment="1" applyProtection="1">
      <alignment horizontal="center" vertical="center"/>
      <protection locked="0"/>
    </xf>
    <xf numFmtId="0" fontId="0" fillId="0" borderId="156" xfId="0" applyBorder="1" applyAlignment="1" applyProtection="1">
      <alignment horizontal="center" vertical="center"/>
      <protection locked="0"/>
    </xf>
    <xf numFmtId="0" fontId="0" fillId="0" borderId="141" xfId="0" applyBorder="1" applyAlignment="1" applyProtection="1">
      <alignment horizontal="center" vertical="center"/>
      <protection locked="0"/>
    </xf>
    <xf numFmtId="0" fontId="13" fillId="5" borderId="111" xfId="0" applyFont="1" applyFill="1" applyBorder="1" applyAlignment="1">
      <alignment horizontal="center" vertical="center"/>
    </xf>
    <xf numFmtId="0" fontId="13" fillId="5" borderId="112" xfId="0" applyFont="1" applyFill="1" applyBorder="1" applyAlignment="1">
      <alignment horizontal="center" vertical="center"/>
    </xf>
    <xf numFmtId="0" fontId="11" fillId="0" borderId="96" xfId="0" applyFont="1" applyBorder="1" applyAlignment="1" applyProtection="1">
      <alignment horizontal="center" vertical="center" shrinkToFit="1"/>
      <protection locked="0"/>
    </xf>
    <xf numFmtId="0" fontId="20" fillId="0" borderId="94" xfId="0" applyFont="1" applyBorder="1" applyAlignment="1">
      <alignment horizontal="center" vertical="center"/>
    </xf>
    <xf numFmtId="0" fontId="33" fillId="0" borderId="94" xfId="0" applyFont="1" applyBorder="1" applyAlignment="1" applyProtection="1">
      <alignment horizontal="center" vertical="center" shrinkToFit="1"/>
      <protection locked="0"/>
    </xf>
    <xf numFmtId="0" fontId="20" fillId="0" borderId="93" xfId="0" applyFont="1" applyBorder="1" applyAlignment="1">
      <alignment horizontal="center" vertical="center"/>
    </xf>
    <xf numFmtId="0" fontId="20" fillId="5" borderId="59" xfId="0" applyFont="1" applyFill="1" applyBorder="1" applyAlignment="1">
      <alignment horizontal="center" vertical="center"/>
    </xf>
    <xf numFmtId="0" fontId="20" fillId="0" borderId="52" xfId="0" applyFont="1" applyBorder="1" applyAlignment="1">
      <alignment horizontal="left" vertical="center"/>
    </xf>
    <xf numFmtId="0" fontId="20" fillId="5" borderId="154" xfId="0" applyFont="1" applyFill="1" applyBorder="1" applyAlignment="1">
      <alignment horizontal="center" vertical="center"/>
    </xf>
    <xf numFmtId="0" fontId="20" fillId="5" borderId="40" xfId="0" applyFont="1" applyFill="1" applyBorder="1" applyAlignment="1">
      <alignment horizontal="center" vertical="center"/>
    </xf>
    <xf numFmtId="0" fontId="20" fillId="5" borderId="56" xfId="0" applyFont="1" applyFill="1" applyBorder="1" applyAlignment="1">
      <alignment horizontal="center" vertical="center"/>
    </xf>
    <xf numFmtId="0" fontId="20" fillId="5" borderId="54" xfId="0" applyFont="1" applyFill="1" applyBorder="1" applyAlignment="1">
      <alignment horizontal="center" vertical="center"/>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10" xfId="0" applyFont="1" applyBorder="1" applyAlignment="1">
      <alignment horizontal="left" vertical="center" wrapText="1"/>
    </xf>
    <xf numFmtId="0" fontId="20" fillId="0" borderId="0" xfId="0" applyFont="1" applyAlignment="1">
      <alignment horizontal="left" vertical="center" wrapText="1"/>
    </xf>
    <xf numFmtId="0" fontId="20" fillId="0" borderId="64" xfId="0" applyFont="1" applyBorder="1" applyAlignment="1">
      <alignment horizontal="center" vertical="center" textRotation="255" wrapText="1"/>
    </xf>
    <xf numFmtId="0" fontId="20" fillId="0" borderId="105" xfId="0" applyFont="1" applyBorder="1" applyAlignment="1">
      <alignment horizontal="center" vertical="center" textRotation="255" wrapText="1"/>
    </xf>
    <xf numFmtId="0" fontId="20" fillId="5" borderId="34" xfId="0" applyFont="1" applyFill="1" applyBorder="1" applyAlignment="1">
      <alignment horizontal="center" vertical="center" textRotation="255"/>
    </xf>
    <xf numFmtId="0" fontId="20" fillId="5" borderId="106" xfId="0" applyFont="1" applyFill="1" applyBorder="1" applyAlignment="1">
      <alignment horizontal="center" vertical="center" textRotation="255"/>
    </xf>
    <xf numFmtId="0" fontId="20" fillId="5" borderId="35" xfId="0" applyFont="1" applyFill="1" applyBorder="1" applyAlignment="1">
      <alignment horizontal="center" vertical="center" textRotation="255"/>
    </xf>
    <xf numFmtId="0" fontId="20" fillId="0" borderId="69" xfId="0" applyFont="1" applyBorder="1" applyAlignment="1">
      <alignment horizontal="center" vertical="center"/>
    </xf>
    <xf numFmtId="0" fontId="20" fillId="0" borderId="66" xfId="0" applyFont="1" applyBorder="1" applyAlignment="1">
      <alignment horizontal="center" vertical="center"/>
    </xf>
    <xf numFmtId="0" fontId="33" fillId="0" borderId="127" xfId="0" applyFont="1" applyBorder="1" applyAlignment="1" applyProtection="1">
      <alignment horizontal="center" vertical="center" wrapText="1"/>
      <protection locked="0"/>
    </xf>
    <xf numFmtId="0" fontId="33" fillId="0" borderId="128" xfId="0" applyFont="1" applyBorder="1" applyAlignment="1" applyProtection="1">
      <alignment horizontal="center" vertical="center" wrapText="1"/>
      <protection locked="0"/>
    </xf>
    <xf numFmtId="0" fontId="33" fillId="0" borderId="131" xfId="0" applyFont="1" applyBorder="1" applyAlignment="1" applyProtection="1">
      <alignment horizontal="center" vertical="center" wrapText="1"/>
      <protection locked="0"/>
    </xf>
    <xf numFmtId="0" fontId="33" fillId="0" borderId="132" xfId="0" applyFont="1" applyBorder="1" applyAlignment="1" applyProtection="1">
      <alignment horizontal="center" vertical="center" wrapText="1"/>
      <protection locked="0"/>
    </xf>
    <xf numFmtId="0" fontId="20" fillId="0" borderId="170" xfId="0" applyFont="1" applyBorder="1" applyAlignment="1">
      <alignment horizontal="center" vertical="center"/>
    </xf>
    <xf numFmtId="0" fontId="20" fillId="0" borderId="13" xfId="0" applyFont="1" applyBorder="1" applyAlignment="1">
      <alignment horizontal="center" vertical="center"/>
    </xf>
    <xf numFmtId="0" fontId="20" fillId="0" borderId="171" xfId="0" applyFont="1" applyBorder="1" applyAlignment="1">
      <alignment horizontal="center" vertical="center"/>
    </xf>
  </cellXfs>
  <cellStyles count="2">
    <cellStyle name="桁区切り" xfId="1" builtinId="6"/>
    <cellStyle name="標準" xfId="0" builtinId="0"/>
  </cellStyles>
  <dxfs count="101">
    <dxf>
      <fill>
        <patternFill>
          <bgColor theme="3" tint="0.79998168889431442"/>
        </patternFill>
      </fill>
    </dxf>
    <dxf>
      <fill>
        <patternFill>
          <bgColor theme="3"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1"/>
      </font>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0"/>
        </patternFill>
      </fill>
    </dxf>
    <dxf>
      <fill>
        <patternFill>
          <bgColor theme="0"/>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0"/>
        </patternFill>
      </fill>
    </dxf>
    <dxf>
      <fill>
        <patternFill>
          <bgColor theme="0"/>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fmlaLink="リスト!$C$2" noThreeD="1"/>
</file>

<file path=xl/ctrlProps/ctrlProp10.xml><?xml version="1.0" encoding="utf-8"?>
<formControlPr xmlns="http://schemas.microsoft.com/office/spreadsheetml/2009/9/main" objectType="CheckBox" fmlaLink="リスト!$E$4" lockText="1" noThreeD="1"/>
</file>

<file path=xl/ctrlProps/ctrlProp11.xml><?xml version="1.0" encoding="utf-8"?>
<formControlPr xmlns="http://schemas.microsoft.com/office/spreadsheetml/2009/9/main" objectType="CheckBox" fmlaLink="リスト!$E$5" lockText="1" noThreeD="1"/>
</file>

<file path=xl/ctrlProps/ctrlProp12.xml><?xml version="1.0" encoding="utf-8"?>
<formControlPr xmlns="http://schemas.microsoft.com/office/spreadsheetml/2009/9/main" objectType="CheckBox" fmlaLink="リスト!$F$2" lockText="1" noThreeD="1"/>
</file>

<file path=xl/ctrlProps/ctrlProp2.xml><?xml version="1.0" encoding="utf-8"?>
<formControlPr xmlns="http://schemas.microsoft.com/office/spreadsheetml/2009/9/main" objectType="CheckBox" fmlaLink="リスト!$C$3" lockText="1" noThreeD="1"/>
</file>

<file path=xl/ctrlProps/ctrlProp3.xml><?xml version="1.0" encoding="utf-8"?>
<formControlPr xmlns="http://schemas.microsoft.com/office/spreadsheetml/2009/9/main" objectType="CheckBox" fmlaLink="リスト!$D$2" lockText="1" noThreeD="1"/>
</file>

<file path=xl/ctrlProps/ctrlProp4.xml><?xml version="1.0" encoding="utf-8"?>
<formControlPr xmlns="http://schemas.microsoft.com/office/spreadsheetml/2009/9/main" objectType="CheckBox" fmlaLink="リスト!$D$3" lockText="1" noThreeD="1"/>
</file>

<file path=xl/ctrlProps/ctrlProp5.xml><?xml version="1.0" encoding="utf-8"?>
<formControlPr xmlns="http://schemas.microsoft.com/office/spreadsheetml/2009/9/main" objectType="CheckBox" fmlaLink="リスト!$D$4" lockText="1" noThreeD="1"/>
</file>

<file path=xl/ctrlProps/ctrlProp6.xml><?xml version="1.0" encoding="utf-8"?>
<formControlPr xmlns="http://schemas.microsoft.com/office/spreadsheetml/2009/9/main" objectType="CheckBox" fmlaLink="リスト!$D$5" lockText="1" noThreeD="1"/>
</file>

<file path=xl/ctrlProps/ctrlProp7.xml><?xml version="1.0" encoding="utf-8"?>
<formControlPr xmlns="http://schemas.microsoft.com/office/spreadsheetml/2009/9/main" objectType="CheckBox" fmlaLink="リスト!$D$6" lockText="1" noThreeD="1"/>
</file>

<file path=xl/ctrlProps/ctrlProp8.xml><?xml version="1.0" encoding="utf-8"?>
<formControlPr xmlns="http://schemas.microsoft.com/office/spreadsheetml/2009/9/main" objectType="CheckBox" fmlaLink="リスト!$E$2" lockText="1" noThreeD="1"/>
</file>

<file path=xl/ctrlProps/ctrlProp9.xml><?xml version="1.0" encoding="utf-8"?>
<formControlPr xmlns="http://schemas.microsoft.com/office/spreadsheetml/2009/9/main" objectType="CheckBox" fmlaLink="リスト!$E$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18</xdr:row>
          <xdr:rowOff>28575</xdr:rowOff>
        </xdr:from>
        <xdr:to>
          <xdr:col>20</xdr:col>
          <xdr:colOff>47625</xdr:colOff>
          <xdr:row>19</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28575</xdr:rowOff>
        </xdr:from>
        <xdr:to>
          <xdr:col>20</xdr:col>
          <xdr:colOff>28575</xdr:colOff>
          <xdr:row>19</xdr:row>
          <xdr:rowOff>266700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2</xdr:col>
          <xdr:colOff>28575</xdr:colOff>
          <xdr:row>23</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161925</xdr:rowOff>
        </xdr:from>
        <xdr:to>
          <xdr:col>10</xdr:col>
          <xdr:colOff>0</xdr:colOff>
          <xdr:row>23</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21</xdr:row>
          <xdr:rowOff>152400</xdr:rowOff>
        </xdr:from>
        <xdr:to>
          <xdr:col>17</xdr:col>
          <xdr:colOff>28575</xdr:colOff>
          <xdr:row>23</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xdr:row>
          <xdr:rowOff>161925</xdr:rowOff>
        </xdr:from>
        <xdr:to>
          <xdr:col>23</xdr:col>
          <xdr:colOff>9525</xdr:colOff>
          <xdr:row>23</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21</xdr:row>
          <xdr:rowOff>152400</xdr:rowOff>
        </xdr:from>
        <xdr:to>
          <xdr:col>29</xdr:col>
          <xdr:colOff>180975</xdr:colOff>
          <xdr:row>23</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110</xdr:row>
          <xdr:rowOff>38100</xdr:rowOff>
        </xdr:from>
        <xdr:to>
          <xdr:col>3</xdr:col>
          <xdr:colOff>38100</xdr:colOff>
          <xdr:row>111</xdr:row>
          <xdr:rowOff>104775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113</xdr:row>
          <xdr:rowOff>0</xdr:rowOff>
        </xdr:from>
        <xdr:to>
          <xdr:col>3</xdr:col>
          <xdr:colOff>38100</xdr:colOff>
          <xdr:row>114</xdr:row>
          <xdr:rowOff>66675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116</xdr:row>
          <xdr:rowOff>19050</xdr:rowOff>
        </xdr:from>
        <xdr:to>
          <xdr:col>3</xdr:col>
          <xdr:colOff>19050</xdr:colOff>
          <xdr:row>117</xdr:row>
          <xdr:rowOff>85725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118</xdr:row>
          <xdr:rowOff>19050</xdr:rowOff>
        </xdr:from>
        <xdr:to>
          <xdr:col>3</xdr:col>
          <xdr:colOff>38100</xdr:colOff>
          <xdr:row>119</xdr:row>
          <xdr:rowOff>76200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122</xdr:row>
          <xdr:rowOff>19050</xdr:rowOff>
        </xdr:from>
        <xdr:to>
          <xdr:col>42</xdr:col>
          <xdr:colOff>2447925</xdr:colOff>
          <xdr:row>123</xdr:row>
          <xdr:rowOff>85725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不備がないことを確認しました。</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8168;&#25903;&#25588;&#12481;&#12540;&#12512;/1_&#20837;&#23398;&#26009;&#12539;&#25480;&#26989;&#26009;&#20813;&#38500;/01&#25480;&#26989;&#26009;&#20813;&#38500;/&#30003;&#35531;&#26360;/R3-1&#12304;&#22312;&#23398;&#29983;&#29992;&#12305;2&#26376;/EXCEL&#30003;&#35531;&#26360;/2021-1&#20813;&#38500;&#30003;&#35531;&#65288;&#30041;&#23398;&#29983;&#20197;&#2280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076;&#28168;&#25903;&#25588;&#12481;&#12540;&#12512;/1_&#20837;&#23398;&#26009;&#12539;&#25480;&#26989;&#26009;&#20813;&#38500;/01&#25480;&#26989;&#26009;&#20813;&#38500;/&#30003;&#35531;&#26360;/R2-1&#12304;&#22312;&#23398;&#29983;&#29992;&#12305;/EXCEL&#30003;&#35531;&#26360;/2020-1&#20813;&#38500;&#30003;&#35531;&#65288;&#30041;&#23398;&#29983;&#20197;&#2280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S125"/>
  <sheetViews>
    <sheetView tabSelected="1" zoomScale="110" zoomScaleNormal="110" zoomScaleSheetLayoutView="140" workbookViewId="0">
      <selection activeCell="F7" sqref="F7:J7"/>
    </sheetView>
  </sheetViews>
  <sheetFormatPr defaultRowHeight="11.25" x14ac:dyDescent="0.15"/>
  <cols>
    <col min="1" max="1" width="0.25" style="1" customWidth="1"/>
    <col min="2" max="15" width="2.5" style="8" customWidth="1"/>
    <col min="16" max="17" width="1.25" style="8" customWidth="1"/>
    <col min="18" max="25" width="2.5" style="8" customWidth="1"/>
    <col min="26" max="27" width="1.25" style="8" customWidth="1"/>
    <col min="28" max="35" width="2.5" style="8" customWidth="1"/>
    <col min="36" max="37" width="1.25" style="8" customWidth="1"/>
    <col min="38" max="40" width="2.5" style="8" customWidth="1"/>
    <col min="41" max="41" width="2.875" style="8" customWidth="1"/>
    <col min="42" max="42" width="2.875" style="1" hidden="1" customWidth="1"/>
    <col min="43" max="43" width="57.625" style="88" customWidth="1"/>
    <col min="44" max="45" width="6.25" style="1" customWidth="1"/>
    <col min="46" max="16384" width="9" style="1"/>
  </cols>
  <sheetData>
    <row r="1" spans="1:43" ht="3.75" customHeight="1" x14ac:dyDescent="0.15"/>
    <row r="2" spans="1:43" ht="15" customHeight="1" x14ac:dyDescent="0.15">
      <c r="A2" s="337" t="s">
        <v>317</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c r="AQ2" s="95" t="s">
        <v>171</v>
      </c>
    </row>
    <row r="3" spans="1:43" ht="19.5" customHeight="1" x14ac:dyDescent="0.15">
      <c r="A3" s="5"/>
      <c r="B3" s="9"/>
      <c r="C3" s="9"/>
      <c r="D3" s="9"/>
      <c r="E3" s="9"/>
      <c r="F3" s="9"/>
      <c r="G3" s="9"/>
      <c r="H3" s="9"/>
      <c r="I3" s="9"/>
      <c r="J3" s="9"/>
      <c r="K3" s="9"/>
      <c r="L3" s="9"/>
      <c r="M3" s="9"/>
      <c r="N3" s="9"/>
      <c r="O3" s="9"/>
      <c r="P3" s="9"/>
      <c r="Q3" s="9"/>
      <c r="R3" s="9"/>
      <c r="S3" s="343" t="s">
        <v>310</v>
      </c>
      <c r="T3" s="343"/>
      <c r="U3" s="343"/>
      <c r="V3" s="343"/>
      <c r="W3" s="343"/>
      <c r="X3" s="343"/>
      <c r="Y3" s="343"/>
      <c r="Z3" s="343"/>
      <c r="AA3" s="343"/>
      <c r="AB3" s="343"/>
      <c r="AC3" s="343"/>
      <c r="AD3" s="343"/>
      <c r="AE3" s="343"/>
      <c r="AF3" s="343"/>
      <c r="AG3" s="343"/>
      <c r="AH3" s="343"/>
      <c r="AI3" s="343"/>
      <c r="AJ3" s="343"/>
      <c r="AK3" s="343"/>
      <c r="AL3" s="343"/>
      <c r="AM3" s="343"/>
      <c r="AN3" s="343"/>
      <c r="AO3" s="343"/>
      <c r="AQ3" s="88" t="str">
        <f>IF(AND(AF4&lt;&gt;"",AI4&lt;&gt;"",AM4&lt;&gt;""),"","※『記入日』が未入力です。")</f>
        <v>※『記入日』が未入力です。</v>
      </c>
    </row>
    <row r="4" spans="1:43" ht="14.25" customHeight="1" x14ac:dyDescent="0.15">
      <c r="A4" s="5"/>
      <c r="B4" s="9"/>
      <c r="C4" s="9"/>
      <c r="D4" s="9"/>
      <c r="E4" s="9"/>
      <c r="F4" s="9"/>
      <c r="G4" s="9"/>
      <c r="H4" s="9"/>
      <c r="I4" s="9"/>
      <c r="J4" s="9"/>
      <c r="K4" s="9"/>
      <c r="L4" s="9"/>
      <c r="M4" s="9"/>
      <c r="N4" s="9"/>
      <c r="O4" s="9"/>
      <c r="P4" s="9"/>
      <c r="Q4" s="9"/>
      <c r="R4" s="9"/>
      <c r="S4" s="9"/>
      <c r="T4" s="9"/>
      <c r="U4" s="9"/>
      <c r="V4" s="9"/>
      <c r="W4" s="9"/>
      <c r="X4" s="9"/>
      <c r="Y4" s="9"/>
      <c r="Z4" s="9"/>
      <c r="AA4" s="9"/>
      <c r="AB4" s="9"/>
      <c r="AC4" s="9"/>
      <c r="AD4" s="9" t="s">
        <v>248</v>
      </c>
      <c r="AE4" s="9"/>
      <c r="AF4" s="210"/>
      <c r="AG4" s="210"/>
      <c r="AH4" s="9" t="s">
        <v>2</v>
      </c>
      <c r="AI4" s="210"/>
      <c r="AJ4" s="210"/>
      <c r="AK4" s="210"/>
      <c r="AL4" s="9" t="s">
        <v>1</v>
      </c>
      <c r="AM4" s="210"/>
      <c r="AN4" s="210"/>
      <c r="AO4" s="9" t="s">
        <v>0</v>
      </c>
      <c r="AQ4" s="88" t="str">
        <f>IF(F7&lt;&gt;"","","※『学籍番号』が未入力です。")</f>
        <v>※『学籍番号』が未入力です。</v>
      </c>
    </row>
    <row r="5" spans="1:43" x14ac:dyDescent="0.15">
      <c r="A5" s="5"/>
      <c r="B5" s="9" t="s">
        <v>3</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Q5" s="88" t="str">
        <f>IF(AND(S7&lt;&gt;"",V7&lt;&gt;""),"","※『入学年度』が未入力です。")</f>
        <v>※『入学年度』が未入力です。</v>
      </c>
    </row>
    <row r="6" spans="1:43" x14ac:dyDescent="0.15">
      <c r="A6" s="5"/>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Q6" s="88" t="str">
        <f>IF(Y7="入学　・　編入学","※「入学」または「編入学」を選択してください。","")</f>
        <v>※「入学」または「編入学」を選択してください。</v>
      </c>
    </row>
    <row r="7" spans="1:43" ht="14.25" customHeight="1" x14ac:dyDescent="0.15">
      <c r="A7" s="5"/>
      <c r="B7" s="339" t="s">
        <v>4</v>
      </c>
      <c r="C7" s="339"/>
      <c r="D7" s="339"/>
      <c r="E7" s="339"/>
      <c r="F7" s="340"/>
      <c r="G7" s="340"/>
      <c r="H7" s="340"/>
      <c r="I7" s="340"/>
      <c r="J7" s="340"/>
      <c r="K7" s="10"/>
      <c r="L7" s="208" t="s">
        <v>5</v>
      </c>
      <c r="M7" s="208"/>
      <c r="N7" s="208"/>
      <c r="O7" s="208"/>
      <c r="P7" s="341" t="s">
        <v>248</v>
      </c>
      <c r="Q7" s="341"/>
      <c r="R7" s="341"/>
      <c r="S7" s="338"/>
      <c r="T7" s="338"/>
      <c r="U7" s="11" t="s">
        <v>2</v>
      </c>
      <c r="V7" s="338"/>
      <c r="W7" s="338"/>
      <c r="X7" s="11" t="s">
        <v>1</v>
      </c>
      <c r="Y7" s="370" t="s">
        <v>247</v>
      </c>
      <c r="Z7" s="370"/>
      <c r="AA7" s="370"/>
      <c r="AB7" s="370"/>
      <c r="AC7" s="370"/>
      <c r="AD7" s="370"/>
      <c r="AE7" s="208" t="s">
        <v>237</v>
      </c>
      <c r="AF7" s="208"/>
      <c r="AG7" s="208"/>
      <c r="AH7" s="208"/>
      <c r="AI7" s="208"/>
      <c r="AJ7" s="342" t="s">
        <v>246</v>
      </c>
      <c r="AK7" s="342"/>
      <c r="AL7" s="342"/>
      <c r="AM7" s="12" t="s">
        <v>85</v>
      </c>
      <c r="AN7" s="89"/>
      <c r="AO7" s="13" t="s">
        <v>84</v>
      </c>
      <c r="AQ7" s="88" t="str">
        <f>IF(AJ7="無・有","※『長期履修許可』の有無を選択してください。",IF(AND(AJ7="有",AN7=""),"※長期履修許可年数を入力してください。",""))</f>
        <v>※『長期履修許可』の有無を選択してください。</v>
      </c>
    </row>
    <row r="8" spans="1:43" ht="14.25" customHeight="1" x14ac:dyDescent="0.15">
      <c r="A8" s="5"/>
      <c r="B8" s="10"/>
      <c r="C8" s="10"/>
      <c r="D8" s="10"/>
      <c r="E8" s="10"/>
      <c r="F8" s="10"/>
      <c r="G8" s="10"/>
      <c r="H8" s="10"/>
      <c r="I8" s="10"/>
      <c r="J8" s="10"/>
      <c r="K8" s="369" t="s">
        <v>6</v>
      </c>
      <c r="L8" s="369"/>
      <c r="M8" s="369"/>
      <c r="N8" s="369"/>
      <c r="O8" s="369"/>
      <c r="P8" s="341" t="s">
        <v>248</v>
      </c>
      <c r="Q8" s="341"/>
      <c r="R8" s="341"/>
      <c r="S8" s="338"/>
      <c r="T8" s="338"/>
      <c r="U8" s="11" t="s">
        <v>2</v>
      </c>
      <c r="V8" s="338"/>
      <c r="W8" s="338"/>
      <c r="X8" s="11" t="s">
        <v>1</v>
      </c>
      <c r="Y8" s="10"/>
      <c r="Z8" s="10"/>
      <c r="AA8" s="10"/>
      <c r="AB8" s="10"/>
      <c r="AC8" s="10"/>
      <c r="AD8" s="10"/>
      <c r="AE8" s="10"/>
      <c r="AF8" s="10"/>
      <c r="AG8" s="10"/>
      <c r="AH8" s="10"/>
      <c r="AI8" s="10"/>
      <c r="AJ8" s="10"/>
      <c r="AK8" s="10"/>
      <c r="AL8" s="10"/>
      <c r="AM8" s="10"/>
      <c r="AN8" s="10"/>
      <c r="AO8" s="9"/>
      <c r="AQ8" s="88" t="str">
        <f>IF(AND(S8&lt;&gt;"",V8&lt;&gt;""),"","※『卒業・修了予定』が未入力です。")</f>
        <v>※『卒業・修了予定』が未入力です。</v>
      </c>
    </row>
    <row r="9" spans="1:43" ht="15.75" customHeight="1" x14ac:dyDescent="0.15">
      <c r="A9" s="5"/>
      <c r="B9" s="10" t="s">
        <v>7</v>
      </c>
      <c r="C9" s="10"/>
      <c r="D9" s="10"/>
      <c r="E9" s="338"/>
      <c r="F9" s="338"/>
      <c r="G9" s="338"/>
      <c r="H9" s="338"/>
      <c r="I9" s="376" t="s">
        <v>297</v>
      </c>
      <c r="J9" s="377"/>
      <c r="K9" s="10"/>
      <c r="L9" s="338"/>
      <c r="M9" s="338"/>
      <c r="N9" s="338"/>
      <c r="O9" s="338"/>
      <c r="P9" s="338"/>
      <c r="Q9" s="338"/>
      <c r="R9" s="338"/>
      <c r="S9" s="338"/>
      <c r="T9" s="338"/>
      <c r="U9" s="338"/>
      <c r="V9" s="378" t="s">
        <v>307</v>
      </c>
      <c r="W9" s="379"/>
      <c r="X9" s="14"/>
      <c r="Y9" s="10"/>
      <c r="Z9" s="338"/>
      <c r="AA9" s="338"/>
      <c r="AB9" s="338"/>
      <c r="AC9" s="10" t="s">
        <v>19</v>
      </c>
      <c r="AD9" s="10"/>
      <c r="AE9" s="10"/>
      <c r="AF9" s="10"/>
      <c r="AG9" s="10"/>
      <c r="AH9" s="10"/>
      <c r="AI9" s="10"/>
      <c r="AJ9" s="10"/>
      <c r="AK9" s="10"/>
      <c r="AL9" s="10"/>
      <c r="AM9" s="10"/>
      <c r="AN9" s="10"/>
      <c r="AO9" s="9"/>
      <c r="AQ9" s="88" t="str">
        <f>IF(OR(AND(E9&lt;&gt;"",OR(L9&lt;&gt;"",E9="体育専門",E9="芸術専門",E9="総合学域")),AND(E10&lt;&gt;"",L10&lt;&gt;"",Z10&lt;&gt;"")),"","※『所属』が未入力です。")</f>
        <v>※『所属』が未入力です。</v>
      </c>
    </row>
    <row r="10" spans="1:43" ht="16.5" customHeight="1" x14ac:dyDescent="0.15">
      <c r="A10" s="5"/>
      <c r="B10" s="10"/>
      <c r="C10" s="10"/>
      <c r="D10" s="10"/>
      <c r="E10" s="254"/>
      <c r="F10" s="254"/>
      <c r="G10" s="254"/>
      <c r="H10" s="254"/>
      <c r="I10" s="10" t="s">
        <v>20</v>
      </c>
      <c r="J10" s="10"/>
      <c r="K10" s="10"/>
      <c r="L10" s="254"/>
      <c r="M10" s="254"/>
      <c r="N10" s="254"/>
      <c r="O10" s="254"/>
      <c r="P10" s="254"/>
      <c r="Q10" s="254"/>
      <c r="R10" s="254"/>
      <c r="S10" s="254"/>
      <c r="T10" s="254"/>
      <c r="U10" s="254"/>
      <c r="V10" s="378" t="s">
        <v>304</v>
      </c>
      <c r="W10" s="471"/>
      <c r="X10" s="471"/>
      <c r="Y10" s="10"/>
      <c r="Z10" s="338"/>
      <c r="AA10" s="338"/>
      <c r="AB10" s="338"/>
      <c r="AC10" s="338"/>
      <c r="AD10" s="338"/>
      <c r="AE10" s="338"/>
      <c r="AF10" s="338"/>
      <c r="AG10" s="338"/>
      <c r="AH10" s="376" t="s">
        <v>298</v>
      </c>
      <c r="AI10" s="377"/>
      <c r="AJ10" s="471"/>
      <c r="AK10" s="471"/>
      <c r="AL10" s="338"/>
      <c r="AM10" s="338"/>
      <c r="AN10" s="10" t="s">
        <v>19</v>
      </c>
      <c r="AO10" s="9"/>
      <c r="AQ10" s="88" t="str">
        <f>IF(OR(Z9&lt;&gt;"",AL10&lt;&gt;""),"","※『年次』が未入力です。")</f>
        <v>※『年次』が未入力です。</v>
      </c>
    </row>
    <row r="11" spans="1:43" ht="6.75" customHeight="1" x14ac:dyDescent="0.15">
      <c r="A11" s="5"/>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470"/>
      <c r="AG11" s="470"/>
      <c r="AH11" s="470"/>
      <c r="AI11" s="470"/>
      <c r="AJ11" s="470"/>
      <c r="AK11" s="470"/>
      <c r="AL11" s="470"/>
      <c r="AM11" s="470"/>
      <c r="AN11" s="470"/>
      <c r="AO11" s="470"/>
    </row>
    <row r="12" spans="1:43" x14ac:dyDescent="0.15">
      <c r="A12" s="5"/>
      <c r="B12" s="246" t="s">
        <v>21</v>
      </c>
      <c r="C12" s="246"/>
      <c r="D12" s="246"/>
      <c r="E12" s="10"/>
      <c r="F12" s="342"/>
      <c r="G12" s="342"/>
      <c r="H12" s="342"/>
      <c r="I12" s="342"/>
      <c r="J12" s="342"/>
      <c r="K12" s="342"/>
      <c r="L12" s="342"/>
      <c r="M12" s="342"/>
      <c r="N12" s="342"/>
      <c r="O12" s="342"/>
      <c r="P12" s="342"/>
      <c r="Q12" s="342"/>
      <c r="R12" s="342"/>
      <c r="S12" s="342"/>
      <c r="T12" s="342"/>
      <c r="U12" s="342"/>
      <c r="V12" s="342"/>
      <c r="W12" s="342"/>
      <c r="X12" s="342"/>
      <c r="Y12" s="342"/>
      <c r="Z12" s="342"/>
      <c r="AA12" s="342"/>
      <c r="AB12" s="10"/>
      <c r="AC12" s="10"/>
      <c r="AD12" s="10"/>
      <c r="AE12" s="10"/>
      <c r="AF12" s="470"/>
      <c r="AG12" s="470"/>
      <c r="AH12" s="470"/>
      <c r="AI12" s="470"/>
      <c r="AJ12" s="470"/>
      <c r="AK12" s="470"/>
      <c r="AL12" s="470"/>
      <c r="AM12" s="470"/>
      <c r="AN12" s="470"/>
      <c r="AO12" s="470"/>
      <c r="AQ12" s="88" t="str">
        <f>IF(F12&lt;&gt;"","","※『フリガナ』が未入力です。")</f>
        <v>※『フリガナ』が未入力です。</v>
      </c>
    </row>
    <row r="13" spans="1:43" ht="21" customHeight="1" x14ac:dyDescent="0.15">
      <c r="A13" s="5"/>
      <c r="B13" s="15" t="s">
        <v>22</v>
      </c>
      <c r="C13" s="15"/>
      <c r="D13" s="15"/>
      <c r="E13" s="15"/>
      <c r="F13" s="15"/>
      <c r="G13" s="15"/>
      <c r="H13" s="15"/>
      <c r="I13" s="15"/>
      <c r="J13" s="15"/>
      <c r="K13" s="15"/>
      <c r="L13" s="15"/>
      <c r="M13" s="15"/>
      <c r="N13" s="15"/>
      <c r="O13" s="15"/>
      <c r="P13" s="15"/>
      <c r="Q13" s="15"/>
      <c r="R13" s="15"/>
      <c r="S13" s="15"/>
      <c r="T13" s="15"/>
      <c r="U13" s="15"/>
      <c r="V13" s="15"/>
      <c r="W13" s="15"/>
      <c r="X13" s="15"/>
      <c r="Y13" s="15"/>
      <c r="Z13" s="15"/>
      <c r="AA13" s="73"/>
      <c r="AB13" s="10"/>
      <c r="AC13" s="10"/>
      <c r="AD13" s="10"/>
      <c r="AE13" s="10"/>
      <c r="AF13" s="10"/>
      <c r="AG13" s="10"/>
      <c r="AH13" s="10"/>
      <c r="AI13" s="10"/>
      <c r="AJ13" s="10"/>
      <c r="AK13" s="10"/>
      <c r="AL13" s="10"/>
      <c r="AM13" s="10"/>
      <c r="AN13" s="10"/>
      <c r="AO13" s="9"/>
      <c r="AQ13" s="96" t="s">
        <v>212</v>
      </c>
    </row>
    <row r="14" spans="1:43" ht="8.4499999999999993" customHeight="1" x14ac:dyDescent="0.15">
      <c r="A14" s="5"/>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9"/>
    </row>
    <row r="15" spans="1:43" ht="12.75" customHeight="1" x14ac:dyDescent="0.15">
      <c r="A15" s="5"/>
      <c r="B15" s="10" t="s">
        <v>299</v>
      </c>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9"/>
    </row>
    <row r="16" spans="1:43" ht="6" customHeight="1" x14ac:dyDescent="0.15">
      <c r="A16" s="5"/>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9"/>
    </row>
    <row r="17" spans="1:44" ht="21" customHeight="1" x14ac:dyDescent="0.15">
      <c r="A17" s="5"/>
      <c r="B17" s="15" t="s">
        <v>22</v>
      </c>
      <c r="C17" s="15"/>
      <c r="D17" s="15"/>
      <c r="E17" s="15"/>
      <c r="F17" s="15"/>
      <c r="G17" s="15"/>
      <c r="H17" s="15"/>
      <c r="I17" s="15"/>
      <c r="J17" s="15"/>
      <c r="K17" s="15"/>
      <c r="L17" s="15"/>
      <c r="M17" s="15"/>
      <c r="N17" s="15"/>
      <c r="O17" s="15"/>
      <c r="P17" s="15"/>
      <c r="Q17" s="15"/>
      <c r="R17" s="15"/>
      <c r="S17" s="15"/>
      <c r="T17" s="15"/>
      <c r="U17" s="15"/>
      <c r="V17" s="15"/>
      <c r="W17" s="15"/>
      <c r="X17" s="15"/>
      <c r="Y17" s="15"/>
      <c r="Z17" s="15"/>
      <c r="AA17" s="73"/>
      <c r="AB17" s="73" t="s">
        <v>86</v>
      </c>
      <c r="AC17" s="10"/>
      <c r="AD17" s="10"/>
      <c r="AE17" s="10"/>
      <c r="AF17" s="338"/>
      <c r="AG17" s="338"/>
      <c r="AH17" s="338"/>
      <c r="AI17" s="338"/>
      <c r="AJ17" s="10"/>
      <c r="AK17" s="10"/>
      <c r="AL17" s="10"/>
      <c r="AM17" s="10"/>
      <c r="AN17" s="10"/>
      <c r="AO17" s="9"/>
      <c r="AQ17" s="96" t="s">
        <v>309</v>
      </c>
    </row>
    <row r="18" spans="1:44" ht="20.25" customHeight="1" thickBot="1" x14ac:dyDescent="0.2">
      <c r="A18" s="5"/>
      <c r="B18" s="76" t="s">
        <v>174</v>
      </c>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Q18" s="97" t="str">
        <f>IF(AF17&lt;&gt;"","","※『申請者との続柄』が未入力です。")</f>
        <v>※『申請者との続柄』が未入力です。</v>
      </c>
    </row>
    <row r="19" spans="1:44" ht="21.75" customHeight="1" thickTop="1" x14ac:dyDescent="0.15">
      <c r="A19" s="5"/>
      <c r="B19" s="374" t="s">
        <v>318</v>
      </c>
      <c r="C19" s="375"/>
      <c r="D19" s="375"/>
      <c r="E19" s="375"/>
      <c r="F19" s="375"/>
      <c r="G19" s="375"/>
      <c r="H19" s="375"/>
      <c r="I19" s="375"/>
      <c r="J19" s="375"/>
      <c r="K19" s="375"/>
      <c r="L19" s="375"/>
      <c r="M19" s="375"/>
      <c r="N19" s="375"/>
      <c r="O19" s="375"/>
      <c r="P19" s="375"/>
      <c r="Q19" s="375"/>
      <c r="R19" s="375"/>
      <c r="S19" s="375"/>
      <c r="T19" s="16"/>
      <c r="U19" s="77" t="s">
        <v>172</v>
      </c>
      <c r="V19" s="16"/>
      <c r="W19" s="16"/>
      <c r="X19" s="16"/>
      <c r="Y19" s="16"/>
      <c r="Z19" s="16"/>
      <c r="AA19" s="16"/>
      <c r="AB19" s="16"/>
      <c r="AC19" s="16"/>
      <c r="AD19" s="16"/>
      <c r="AE19" s="16"/>
      <c r="AF19" s="16"/>
      <c r="AG19" s="16"/>
      <c r="AH19" s="16"/>
      <c r="AI19" s="16"/>
      <c r="AJ19" s="16"/>
      <c r="AK19" s="16"/>
      <c r="AL19" s="16"/>
      <c r="AM19" s="16"/>
      <c r="AN19" s="16"/>
      <c r="AO19" s="17"/>
      <c r="AQ19" s="97" t="str">
        <f>IF(OR(リスト!C2=TRUE,リスト!C3=TRUE),"","※『授業料免除』または『授業料免除及び徴収猶予』のどちらかを選択してください。")</f>
        <v>※『授業料免除』または『授業料免除及び徴収猶予』のどちらかを選択してください。</v>
      </c>
    </row>
    <row r="20" spans="1:44" ht="22.5" customHeight="1" thickBot="1" x14ac:dyDescent="0.2">
      <c r="A20" s="5"/>
      <c r="B20" s="18"/>
      <c r="C20" s="19"/>
      <c r="D20" s="19"/>
      <c r="E20" s="19"/>
      <c r="F20" s="19"/>
      <c r="G20" s="19"/>
      <c r="H20" s="19"/>
      <c r="I20" s="19"/>
      <c r="J20" s="19"/>
      <c r="K20" s="19"/>
      <c r="L20" s="19"/>
      <c r="M20" s="19"/>
      <c r="N20" s="19"/>
      <c r="O20" s="20"/>
      <c r="P20" s="20"/>
      <c r="Q20" s="20"/>
      <c r="R20" s="20"/>
      <c r="S20" s="20"/>
      <c r="T20" s="20"/>
      <c r="U20" s="78" t="s">
        <v>173</v>
      </c>
      <c r="V20" s="20"/>
      <c r="W20" s="20"/>
      <c r="X20" s="20"/>
      <c r="Y20" s="20"/>
      <c r="Z20" s="20"/>
      <c r="AA20" s="20"/>
      <c r="AB20" s="20"/>
      <c r="AC20" s="20"/>
      <c r="AD20" s="20"/>
      <c r="AE20" s="20"/>
      <c r="AF20" s="20"/>
      <c r="AG20" s="82" t="s">
        <v>175</v>
      </c>
      <c r="AH20" s="19"/>
      <c r="AI20" s="19"/>
      <c r="AJ20" s="19"/>
      <c r="AK20" s="19"/>
      <c r="AL20" s="19"/>
      <c r="AM20" s="19"/>
      <c r="AN20" s="19"/>
      <c r="AO20" s="21"/>
      <c r="AQ20" s="98"/>
      <c r="AR20" s="2"/>
    </row>
    <row r="21" spans="1:44" ht="4.5" customHeight="1" thickTop="1" thickBot="1" x14ac:dyDescent="0.2">
      <c r="A21" s="5"/>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row>
    <row r="22" spans="1:44" ht="15" customHeight="1" x14ac:dyDescent="0.15">
      <c r="A22" s="5"/>
      <c r="B22" s="79" t="s">
        <v>198</v>
      </c>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3"/>
    </row>
    <row r="23" spans="1:44" ht="13.5" customHeight="1" x14ac:dyDescent="0.15">
      <c r="A23" s="5"/>
      <c r="B23" s="56"/>
      <c r="C23" s="10" t="s">
        <v>176</v>
      </c>
      <c r="D23" s="10"/>
      <c r="E23" s="10"/>
      <c r="F23" s="10"/>
      <c r="G23" s="10"/>
      <c r="H23" s="10"/>
      <c r="I23" s="10"/>
      <c r="J23" s="10"/>
      <c r="K23" s="10" t="s">
        <v>177</v>
      </c>
      <c r="L23" s="10"/>
      <c r="M23" s="10"/>
      <c r="N23" s="10"/>
      <c r="O23" s="10"/>
      <c r="P23" s="10"/>
      <c r="Q23" s="10"/>
      <c r="R23" s="10" t="s">
        <v>178</v>
      </c>
      <c r="S23" s="10"/>
      <c r="T23" s="10"/>
      <c r="U23" s="10"/>
      <c r="V23" s="10"/>
      <c r="W23" s="10"/>
      <c r="X23" s="10" t="s">
        <v>179</v>
      </c>
      <c r="Y23" s="10"/>
      <c r="Z23" s="10"/>
      <c r="AA23" s="10"/>
      <c r="AB23" s="10"/>
      <c r="AC23" s="10"/>
      <c r="AD23" s="10"/>
      <c r="AE23" s="10" t="s">
        <v>180</v>
      </c>
      <c r="AF23" s="10"/>
      <c r="AG23" s="10"/>
      <c r="AH23" s="10"/>
      <c r="AI23" s="10"/>
      <c r="AJ23" s="10"/>
      <c r="AK23" s="10"/>
      <c r="AL23" s="10"/>
      <c r="AM23" s="10"/>
      <c r="AN23" s="10"/>
      <c r="AO23" s="52"/>
      <c r="AQ23" s="88" t="str">
        <f>IF(OR(リスト!D2=TRUE,リスト!D3=TRUE,リスト!D4=TRUE,リスト!D5=TRUE,リスト!D6=TRUE,リスト!D7=TRUE),"","※『授業料免除を申請する理由』を選択してください。")</f>
        <v>※『授業料免除を申請する理由』を選択してください。</v>
      </c>
    </row>
    <row r="24" spans="1:44" ht="16.5" customHeight="1" x14ac:dyDescent="0.15">
      <c r="A24" s="5"/>
      <c r="B24" s="56"/>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52"/>
    </row>
    <row r="25" spans="1:44" ht="14.25" customHeight="1" x14ac:dyDescent="0.15">
      <c r="A25" s="5"/>
      <c r="B25" s="229" t="s">
        <v>234</v>
      </c>
      <c r="C25" s="230"/>
      <c r="D25" s="230"/>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0"/>
      <c r="AH25" s="230"/>
      <c r="AI25" s="230"/>
      <c r="AJ25" s="230"/>
      <c r="AK25" s="230"/>
      <c r="AL25" s="230"/>
      <c r="AM25" s="230"/>
      <c r="AN25" s="230"/>
      <c r="AO25" s="231"/>
    </row>
    <row r="26" spans="1:44" x14ac:dyDescent="0.15">
      <c r="A26" s="5"/>
      <c r="B26" s="226" t="s">
        <v>319</v>
      </c>
      <c r="C26" s="227"/>
      <c r="D26" s="2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7"/>
      <c r="AM26" s="227"/>
      <c r="AN26" s="227"/>
      <c r="AO26" s="228"/>
    </row>
    <row r="27" spans="1:44" x14ac:dyDescent="0.15">
      <c r="A27" s="5"/>
      <c r="B27" s="232" t="s">
        <v>300</v>
      </c>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53"/>
    </row>
    <row r="28" spans="1:44" ht="13.5" customHeight="1" x14ac:dyDescent="0.15">
      <c r="A28" s="5"/>
      <c r="B28" s="247"/>
      <c r="C28" s="248"/>
      <c r="D28" s="248"/>
      <c r="E28" s="248"/>
      <c r="F28" s="248"/>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8"/>
      <c r="AM28" s="248"/>
      <c r="AN28" s="248"/>
      <c r="AO28" s="249"/>
      <c r="AQ28" s="88" t="str">
        <f>IF(B28&lt;&gt;"","","※『申請の理由及び家庭の事情等』が未入力です。")</f>
        <v>※『申請の理由及び家庭の事情等』が未入力です。</v>
      </c>
    </row>
    <row r="29" spans="1:44" ht="13.5" customHeight="1" x14ac:dyDescent="0.15">
      <c r="A29" s="5"/>
      <c r="B29" s="247"/>
      <c r="C29" s="248"/>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248"/>
      <c r="AM29" s="248"/>
      <c r="AN29" s="248"/>
      <c r="AO29" s="249"/>
    </row>
    <row r="30" spans="1:44" ht="13.5" customHeight="1" x14ac:dyDescent="0.15">
      <c r="A30" s="5"/>
      <c r="B30" s="247"/>
      <c r="C30" s="248"/>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M30" s="248"/>
      <c r="AN30" s="248"/>
      <c r="AO30" s="249"/>
    </row>
    <row r="31" spans="1:44" ht="13.5" customHeight="1" x14ac:dyDescent="0.15">
      <c r="A31" s="5"/>
      <c r="B31" s="247"/>
      <c r="C31" s="248"/>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9"/>
    </row>
    <row r="32" spans="1:44" ht="13.5" customHeight="1" x14ac:dyDescent="0.15">
      <c r="A32" s="5"/>
      <c r="B32" s="247"/>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9"/>
    </row>
    <row r="33" spans="1:43" ht="13.5" customHeight="1" x14ac:dyDescent="0.15">
      <c r="A33" s="5"/>
      <c r="B33" s="247"/>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9"/>
    </row>
    <row r="34" spans="1:43" ht="13.5" customHeight="1" x14ac:dyDescent="0.15">
      <c r="A34" s="5"/>
      <c r="B34" s="247"/>
      <c r="C34" s="248"/>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8"/>
      <c r="AN34" s="248"/>
      <c r="AO34" s="249"/>
    </row>
    <row r="35" spans="1:43" ht="13.5" customHeight="1" x14ac:dyDescent="0.15">
      <c r="A35" s="5"/>
      <c r="B35" s="247"/>
      <c r="C35" s="248"/>
      <c r="D35" s="248"/>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9"/>
    </row>
    <row r="36" spans="1:43" ht="13.5" customHeight="1" x14ac:dyDescent="0.15">
      <c r="A36" s="5"/>
      <c r="B36" s="247"/>
      <c r="C36" s="248"/>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9"/>
    </row>
    <row r="37" spans="1:43" ht="13.5" customHeight="1" x14ac:dyDescent="0.15">
      <c r="A37" s="5"/>
      <c r="B37" s="247"/>
      <c r="C37" s="248"/>
      <c r="D37" s="248"/>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9"/>
    </row>
    <row r="38" spans="1:43" ht="13.5" customHeight="1" x14ac:dyDescent="0.15">
      <c r="A38" s="5"/>
      <c r="B38" s="247"/>
      <c r="C38" s="248"/>
      <c r="D38" s="248"/>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9"/>
    </row>
    <row r="39" spans="1:43" ht="13.5" customHeight="1" x14ac:dyDescent="0.15">
      <c r="A39" s="5"/>
      <c r="B39" s="247"/>
      <c r="C39" s="248"/>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9"/>
    </row>
    <row r="40" spans="1:43" ht="13.5" customHeight="1" x14ac:dyDescent="0.15">
      <c r="A40" s="5"/>
      <c r="B40" s="247"/>
      <c r="C40" s="248"/>
      <c r="D40" s="248"/>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9"/>
    </row>
    <row r="41" spans="1:43" ht="26.25" customHeight="1" thickBot="1" x14ac:dyDescent="0.2">
      <c r="A41" s="5"/>
      <c r="B41" s="250"/>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2"/>
    </row>
    <row r="42" spans="1:43" ht="5.25" customHeight="1" x14ac:dyDescent="0.15">
      <c r="A42" s="5"/>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row>
    <row r="43" spans="1:43" ht="12" thickBot="1" x14ac:dyDescent="0.2">
      <c r="A43" s="5"/>
      <c r="B43" s="10" t="s">
        <v>292</v>
      </c>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row>
    <row r="44" spans="1:43" ht="18" customHeight="1" x14ac:dyDescent="0.15">
      <c r="A44" s="5"/>
      <c r="B44" s="239" t="s">
        <v>199</v>
      </c>
      <c r="C44" s="240"/>
      <c r="D44" s="24" t="s">
        <v>248</v>
      </c>
      <c r="E44" s="25"/>
      <c r="F44" s="90"/>
      <c r="G44" s="26" t="s">
        <v>23</v>
      </c>
      <c r="H44" s="90"/>
      <c r="I44" s="26" t="s">
        <v>24</v>
      </c>
      <c r="J44" s="103" t="s">
        <v>255</v>
      </c>
      <c r="K44" s="26"/>
      <c r="L44" s="90"/>
      <c r="M44" s="26" t="s">
        <v>23</v>
      </c>
      <c r="N44" s="90"/>
      <c r="O44" s="26" t="s">
        <v>24</v>
      </c>
      <c r="P44" s="26" t="s">
        <v>25</v>
      </c>
      <c r="Q44" s="26"/>
      <c r="R44" s="90"/>
      <c r="S44" s="26" t="s">
        <v>26</v>
      </c>
      <c r="T44" s="26"/>
      <c r="U44" s="27"/>
      <c r="V44" s="26" t="s">
        <v>248</v>
      </c>
      <c r="W44" s="26"/>
      <c r="X44" s="90"/>
      <c r="Y44" s="26" t="s">
        <v>23</v>
      </c>
      <c r="Z44" s="253"/>
      <c r="AA44" s="253"/>
      <c r="AB44" s="26" t="s">
        <v>24</v>
      </c>
      <c r="AC44" s="103" t="s">
        <v>255</v>
      </c>
      <c r="AD44" s="26"/>
      <c r="AE44" s="90"/>
      <c r="AF44" s="26" t="s">
        <v>23</v>
      </c>
      <c r="AG44" s="90"/>
      <c r="AH44" s="26" t="s">
        <v>24</v>
      </c>
      <c r="AI44" s="26" t="s">
        <v>25</v>
      </c>
      <c r="AJ44" s="253"/>
      <c r="AK44" s="253"/>
      <c r="AL44" s="237" t="s">
        <v>26</v>
      </c>
      <c r="AM44" s="237"/>
      <c r="AN44" s="237"/>
      <c r="AO44" s="28"/>
    </row>
    <row r="45" spans="1:43" ht="18" customHeight="1" x14ac:dyDescent="0.15">
      <c r="A45" s="5"/>
      <c r="B45" s="241"/>
      <c r="C45" s="242"/>
      <c r="D45" s="29" t="s">
        <v>248</v>
      </c>
      <c r="E45" s="30"/>
      <c r="F45" s="91"/>
      <c r="G45" s="31" t="s">
        <v>23</v>
      </c>
      <c r="H45" s="91"/>
      <c r="I45" s="31" t="s">
        <v>24</v>
      </c>
      <c r="J45" s="31" t="s">
        <v>255</v>
      </c>
      <c r="K45" s="31"/>
      <c r="L45" s="91"/>
      <c r="M45" s="31" t="s">
        <v>23</v>
      </c>
      <c r="N45" s="91"/>
      <c r="O45" s="31" t="s">
        <v>24</v>
      </c>
      <c r="P45" s="31" t="s">
        <v>25</v>
      </c>
      <c r="Q45" s="31"/>
      <c r="R45" s="91"/>
      <c r="S45" s="31" t="s">
        <v>26</v>
      </c>
      <c r="T45" s="31"/>
      <c r="U45" s="32"/>
      <c r="V45" s="31" t="s">
        <v>248</v>
      </c>
      <c r="W45" s="31"/>
      <c r="X45" s="91"/>
      <c r="Y45" s="31" t="s">
        <v>23</v>
      </c>
      <c r="Z45" s="254"/>
      <c r="AA45" s="254"/>
      <c r="AB45" s="31" t="s">
        <v>24</v>
      </c>
      <c r="AC45" s="31" t="s">
        <v>255</v>
      </c>
      <c r="AD45" s="31"/>
      <c r="AE45" s="91"/>
      <c r="AF45" s="31" t="s">
        <v>23</v>
      </c>
      <c r="AG45" s="91"/>
      <c r="AH45" s="31" t="s">
        <v>24</v>
      </c>
      <c r="AI45" s="31" t="s">
        <v>25</v>
      </c>
      <c r="AJ45" s="254"/>
      <c r="AK45" s="254"/>
      <c r="AL45" s="238" t="s">
        <v>26</v>
      </c>
      <c r="AM45" s="238"/>
      <c r="AN45" s="238"/>
      <c r="AO45" s="33"/>
    </row>
    <row r="46" spans="1:43" ht="18" customHeight="1" thickBot="1" x14ac:dyDescent="0.2">
      <c r="A46" s="5"/>
      <c r="B46" s="243"/>
      <c r="C46" s="244"/>
      <c r="D46" s="34" t="s">
        <v>248</v>
      </c>
      <c r="E46" s="35"/>
      <c r="F46" s="92"/>
      <c r="G46" s="36" t="s">
        <v>23</v>
      </c>
      <c r="H46" s="92"/>
      <c r="I46" s="36" t="s">
        <v>24</v>
      </c>
      <c r="J46" s="104" t="s">
        <v>255</v>
      </c>
      <c r="K46" s="36"/>
      <c r="L46" s="92"/>
      <c r="M46" s="36" t="s">
        <v>23</v>
      </c>
      <c r="N46" s="92"/>
      <c r="O46" s="36" t="s">
        <v>24</v>
      </c>
      <c r="P46" s="36" t="s">
        <v>25</v>
      </c>
      <c r="Q46" s="36"/>
      <c r="R46" s="92"/>
      <c r="S46" s="36" t="s">
        <v>26</v>
      </c>
      <c r="T46" s="36"/>
      <c r="U46" s="37"/>
      <c r="V46" s="36" t="s">
        <v>248</v>
      </c>
      <c r="W46" s="36"/>
      <c r="X46" s="92"/>
      <c r="Y46" s="36" t="s">
        <v>23</v>
      </c>
      <c r="Z46" s="255"/>
      <c r="AA46" s="255"/>
      <c r="AB46" s="36" t="s">
        <v>24</v>
      </c>
      <c r="AC46" s="104" t="s">
        <v>255</v>
      </c>
      <c r="AD46" s="36"/>
      <c r="AE46" s="92"/>
      <c r="AF46" s="36" t="s">
        <v>23</v>
      </c>
      <c r="AG46" s="92"/>
      <c r="AH46" s="36" t="s">
        <v>24</v>
      </c>
      <c r="AI46" s="36" t="s">
        <v>25</v>
      </c>
      <c r="AJ46" s="255"/>
      <c r="AK46" s="255"/>
      <c r="AL46" s="245" t="s">
        <v>26</v>
      </c>
      <c r="AM46" s="245"/>
      <c r="AN46" s="245"/>
      <c r="AO46" s="38"/>
    </row>
    <row r="47" spans="1:43" ht="6.75" customHeight="1" x14ac:dyDescent="0.15">
      <c r="A47" s="5"/>
      <c r="B47" s="39"/>
      <c r="C47" s="39"/>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row>
    <row r="48" spans="1:43" s="3" customFormat="1" ht="12.75" customHeight="1" thickBot="1" x14ac:dyDescent="0.2">
      <c r="A48" s="6"/>
      <c r="B48" s="40" t="s">
        <v>320</v>
      </c>
      <c r="C48" s="39"/>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Q48" s="4"/>
    </row>
    <row r="49" spans="1:43" ht="18" customHeight="1" thickBot="1" x14ac:dyDescent="0.2">
      <c r="A49" s="5"/>
      <c r="B49" s="234" t="s">
        <v>181</v>
      </c>
      <c r="C49" s="235"/>
      <c r="D49" s="235"/>
      <c r="E49" s="235"/>
      <c r="F49" s="236"/>
      <c r="G49" s="233"/>
      <c r="H49" s="233"/>
      <c r="I49" s="41" t="s">
        <v>182</v>
      </c>
      <c r="J49" s="233"/>
      <c r="K49" s="233"/>
      <c r="L49" s="235" t="s">
        <v>183</v>
      </c>
      <c r="M49" s="371"/>
      <c r="N49" s="10"/>
      <c r="O49" s="246" t="s">
        <v>184</v>
      </c>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row>
    <row r="50" spans="1:43" ht="8.25" customHeight="1" x14ac:dyDescent="0.15">
      <c r="A50" s="5"/>
      <c r="B50" s="40"/>
      <c r="C50" s="42"/>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row>
    <row r="51" spans="1:43" ht="13.5" customHeight="1" thickBot="1" x14ac:dyDescent="0.2">
      <c r="A51" s="5"/>
      <c r="B51" s="40" t="s">
        <v>321</v>
      </c>
      <c r="C51" s="42"/>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row>
    <row r="52" spans="1:43" ht="18" customHeight="1" thickBot="1" x14ac:dyDescent="0.2">
      <c r="A52" s="5"/>
      <c r="B52" s="234" t="s">
        <v>185</v>
      </c>
      <c r="C52" s="235"/>
      <c r="D52" s="235"/>
      <c r="E52" s="235"/>
      <c r="F52" s="236"/>
      <c r="G52" s="372" t="s">
        <v>186</v>
      </c>
      <c r="H52" s="373"/>
      <c r="I52" s="373"/>
      <c r="J52" s="373"/>
      <c r="K52" s="373"/>
      <c r="L52" s="233"/>
      <c r="M52" s="233"/>
      <c r="N52" s="233"/>
      <c r="O52" s="233"/>
      <c r="P52" s="235" t="s">
        <v>201</v>
      </c>
      <c r="Q52" s="235"/>
      <c r="R52" s="235"/>
      <c r="S52" s="235"/>
      <c r="T52" s="235"/>
      <c r="U52" s="235"/>
      <c r="V52" s="233"/>
      <c r="W52" s="233"/>
      <c r="X52" s="233"/>
      <c r="Y52" s="233"/>
      <c r="Z52" s="233"/>
      <c r="AA52" s="233"/>
      <c r="AB52" s="233"/>
      <c r="AC52" s="233"/>
      <c r="AD52" s="233"/>
      <c r="AE52" s="233"/>
      <c r="AF52" s="233"/>
      <c r="AG52" s="233"/>
      <c r="AH52" s="233"/>
      <c r="AI52" s="233"/>
      <c r="AJ52" s="233"/>
      <c r="AK52" s="233"/>
      <c r="AL52" s="233"/>
      <c r="AM52" s="233"/>
      <c r="AN52" s="43" t="s">
        <v>187</v>
      </c>
      <c r="AO52" s="10"/>
    </row>
    <row r="53" spans="1:43" ht="7.5" customHeight="1" x14ac:dyDescent="0.15">
      <c r="A53" s="5"/>
      <c r="B53" s="40"/>
      <c r="C53" s="42"/>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row>
    <row r="54" spans="1:43" ht="12.75" customHeight="1" thickBot="1" x14ac:dyDescent="0.2">
      <c r="A54" s="5"/>
      <c r="B54" s="44" t="s">
        <v>296</v>
      </c>
      <c r="C54" s="42"/>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row>
    <row r="55" spans="1:43" ht="12" customHeight="1" x14ac:dyDescent="0.15">
      <c r="A55" s="5"/>
      <c r="B55" s="317" t="s">
        <v>322</v>
      </c>
      <c r="C55" s="318"/>
      <c r="D55" s="318"/>
      <c r="E55" s="318"/>
      <c r="F55" s="318"/>
      <c r="G55" s="321" t="s">
        <v>82</v>
      </c>
      <c r="H55" s="322"/>
      <c r="I55" s="322"/>
      <c r="J55" s="322"/>
      <c r="K55" s="322"/>
      <c r="L55" s="322"/>
      <c r="M55" s="322"/>
      <c r="N55" s="322"/>
      <c r="O55" s="325" t="s">
        <v>323</v>
      </c>
      <c r="P55" s="325"/>
      <c r="Q55" s="325"/>
      <c r="R55" s="325"/>
      <c r="S55" s="325"/>
      <c r="T55" s="326"/>
      <c r="U55" s="350" t="s">
        <v>82</v>
      </c>
      <c r="V55" s="350"/>
      <c r="W55" s="350"/>
      <c r="X55" s="350"/>
      <c r="Y55" s="350"/>
      <c r="Z55" s="350"/>
      <c r="AA55" s="350"/>
      <c r="AB55" s="350"/>
      <c r="AC55" s="475"/>
      <c r="AD55" s="10"/>
      <c r="AE55" s="10"/>
      <c r="AF55" s="10"/>
      <c r="AG55" s="10"/>
      <c r="AH55" s="10"/>
      <c r="AI55" s="10"/>
      <c r="AJ55" s="10"/>
      <c r="AK55" s="10"/>
      <c r="AL55" s="10"/>
      <c r="AM55" s="10"/>
      <c r="AN55" s="10"/>
      <c r="AO55" s="10"/>
    </row>
    <row r="56" spans="1:43" ht="12" customHeight="1" thickBot="1" x14ac:dyDescent="0.2">
      <c r="A56" s="5"/>
      <c r="B56" s="319"/>
      <c r="C56" s="320"/>
      <c r="D56" s="320"/>
      <c r="E56" s="320"/>
      <c r="F56" s="320"/>
      <c r="G56" s="323"/>
      <c r="H56" s="324"/>
      <c r="I56" s="324"/>
      <c r="J56" s="324"/>
      <c r="K56" s="324"/>
      <c r="L56" s="324"/>
      <c r="M56" s="324"/>
      <c r="N56" s="324"/>
      <c r="O56" s="327"/>
      <c r="P56" s="327"/>
      <c r="Q56" s="327"/>
      <c r="R56" s="327"/>
      <c r="S56" s="327"/>
      <c r="T56" s="328"/>
      <c r="U56" s="476"/>
      <c r="V56" s="476"/>
      <c r="W56" s="476"/>
      <c r="X56" s="476"/>
      <c r="Y56" s="476"/>
      <c r="Z56" s="476"/>
      <c r="AA56" s="476"/>
      <c r="AB56" s="476"/>
      <c r="AC56" s="477"/>
      <c r="AD56" s="10"/>
      <c r="AE56" s="10"/>
      <c r="AF56" s="10"/>
      <c r="AG56" s="10"/>
      <c r="AH56" s="10"/>
      <c r="AI56" s="10"/>
      <c r="AJ56" s="10"/>
      <c r="AK56" s="10"/>
      <c r="AL56" s="10"/>
      <c r="AM56" s="10"/>
      <c r="AN56" s="10"/>
      <c r="AO56" s="10"/>
    </row>
    <row r="57" spans="1:43" ht="6" customHeight="1" x14ac:dyDescent="0.15">
      <c r="A57" s="5"/>
      <c r="B57" s="4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row>
    <row r="58" spans="1:43" ht="12" thickBot="1" x14ac:dyDescent="0.2">
      <c r="A58" s="5"/>
      <c r="B58" s="40" t="s">
        <v>204</v>
      </c>
      <c r="C58" s="10"/>
      <c r="D58" s="10"/>
      <c r="E58" s="10"/>
      <c r="F58" s="10"/>
      <c r="G58" s="10"/>
      <c r="H58" s="10"/>
      <c r="I58" s="10"/>
      <c r="J58" s="10"/>
      <c r="K58" s="10"/>
      <c r="L58" s="10"/>
      <c r="M58" s="10"/>
      <c r="N58" s="10"/>
      <c r="O58" s="13"/>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row>
    <row r="59" spans="1:43" ht="12.75" customHeight="1" x14ac:dyDescent="0.15">
      <c r="A59" s="5"/>
      <c r="B59" s="348" t="s">
        <v>52</v>
      </c>
      <c r="C59" s="349"/>
      <c r="D59" s="350" t="s">
        <v>191</v>
      </c>
      <c r="E59" s="350"/>
      <c r="F59" s="350"/>
      <c r="G59" s="350"/>
      <c r="H59" s="350"/>
      <c r="I59" s="350"/>
      <c r="J59" s="45" t="s">
        <v>286</v>
      </c>
      <c r="K59" s="314"/>
      <c r="L59" s="314"/>
      <c r="M59" s="314"/>
      <c r="N59" s="26" t="s">
        <v>2</v>
      </c>
      <c r="O59" s="314"/>
      <c r="P59" s="314"/>
      <c r="Q59" s="314"/>
      <c r="R59" s="26" t="s">
        <v>192</v>
      </c>
      <c r="S59" s="26"/>
      <c r="T59" s="26"/>
      <c r="U59" s="480" t="s">
        <v>287</v>
      </c>
      <c r="V59" s="481"/>
      <c r="W59" s="481"/>
      <c r="X59" s="482" t="s">
        <v>82</v>
      </c>
      <c r="Y59" s="483"/>
      <c r="Z59" s="483"/>
      <c r="AA59" s="483"/>
      <c r="AB59" s="483"/>
      <c r="AC59" s="480" t="s">
        <v>288</v>
      </c>
      <c r="AD59" s="481"/>
      <c r="AE59" s="481"/>
      <c r="AF59" s="482" t="s">
        <v>82</v>
      </c>
      <c r="AG59" s="483"/>
      <c r="AH59" s="483"/>
      <c r="AI59" s="484"/>
      <c r="AJ59" s="10"/>
      <c r="AK59" s="10"/>
      <c r="AL59" s="10"/>
      <c r="AM59" s="10"/>
      <c r="AN59" s="10"/>
      <c r="AO59" s="10"/>
      <c r="AQ59" s="88" t="str">
        <f>IF(OR(AND(D59="生別",X59="有　・　無"),AND(D60="生別",X60="有　・　無")),"※『養育費』の有無を選択してください。","")</f>
        <v/>
      </c>
    </row>
    <row r="60" spans="1:43" ht="12.75" customHeight="1" thickBot="1" x14ac:dyDescent="0.2">
      <c r="A60" s="5"/>
      <c r="B60" s="351" t="s">
        <v>51</v>
      </c>
      <c r="C60" s="352"/>
      <c r="D60" s="331" t="s">
        <v>191</v>
      </c>
      <c r="E60" s="331"/>
      <c r="F60" s="331"/>
      <c r="G60" s="331"/>
      <c r="H60" s="331"/>
      <c r="I60" s="331"/>
      <c r="J60" s="100" t="s">
        <v>289</v>
      </c>
      <c r="K60" s="359"/>
      <c r="L60" s="359"/>
      <c r="M60" s="359"/>
      <c r="N60" s="101" t="s">
        <v>2</v>
      </c>
      <c r="O60" s="359"/>
      <c r="P60" s="359"/>
      <c r="Q60" s="359"/>
      <c r="R60" s="101" t="s">
        <v>192</v>
      </c>
      <c r="S60" s="101"/>
      <c r="T60" s="101"/>
      <c r="U60" s="310" t="s">
        <v>287</v>
      </c>
      <c r="V60" s="311"/>
      <c r="W60" s="311"/>
      <c r="X60" s="331" t="s">
        <v>290</v>
      </c>
      <c r="Y60" s="485"/>
      <c r="Z60" s="485"/>
      <c r="AA60" s="485"/>
      <c r="AB60" s="485"/>
      <c r="AC60" s="310" t="s">
        <v>291</v>
      </c>
      <c r="AD60" s="311"/>
      <c r="AE60" s="311"/>
      <c r="AF60" s="331" t="s">
        <v>82</v>
      </c>
      <c r="AG60" s="332"/>
      <c r="AH60" s="332"/>
      <c r="AI60" s="333"/>
      <c r="AJ60" s="10"/>
      <c r="AK60" s="10"/>
      <c r="AL60" s="10"/>
      <c r="AM60" s="10"/>
      <c r="AN60" s="10"/>
      <c r="AO60" s="10"/>
      <c r="AQ60" s="88" t="str">
        <f>IF(OR(AND(D59="死亡",AF59="有　・　無"),AND(D60="死亡",AF60="有　・　無")),"※『遺族年金』の有無を選択してください。","")</f>
        <v/>
      </c>
    </row>
    <row r="61" spans="1:43" ht="7.5" customHeight="1" thickBot="1" x14ac:dyDescent="0.2">
      <c r="A61" s="5"/>
      <c r="B61" s="46"/>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row>
    <row r="62" spans="1:43" ht="14.25" customHeight="1" x14ac:dyDescent="0.15">
      <c r="A62" s="5"/>
      <c r="B62" s="317" t="s">
        <v>324</v>
      </c>
      <c r="C62" s="334"/>
      <c r="D62" s="334"/>
      <c r="E62" s="334"/>
      <c r="F62" s="334"/>
      <c r="G62" s="315" t="str">
        <f>IF(E9="","",E9)</f>
        <v/>
      </c>
      <c r="H62" s="316"/>
      <c r="I62" s="316"/>
      <c r="J62" s="316"/>
      <c r="K62" s="316"/>
      <c r="L62" s="312" t="s">
        <v>297</v>
      </c>
      <c r="M62" s="313"/>
      <c r="N62" s="316" t="str">
        <f>IF(L9="","",L9)</f>
        <v/>
      </c>
      <c r="O62" s="316"/>
      <c r="P62" s="316"/>
      <c r="Q62" s="316"/>
      <c r="R62" s="316"/>
      <c r="S62" s="316"/>
      <c r="T62" s="316"/>
      <c r="U62" s="316"/>
      <c r="V62" s="316"/>
      <c r="W62" s="316"/>
      <c r="X62" s="205" t="s">
        <v>307</v>
      </c>
      <c r="Y62" s="206"/>
      <c r="Z62" s="207"/>
      <c r="AA62" s="207"/>
      <c r="AB62" s="207"/>
      <c r="AC62" s="207"/>
      <c r="AD62" s="207"/>
      <c r="AE62" s="207"/>
      <c r="AF62" s="207"/>
      <c r="AG62" s="207"/>
      <c r="AH62" s="207"/>
      <c r="AI62" s="207"/>
      <c r="AJ62" s="26"/>
      <c r="AK62" s="26"/>
      <c r="AL62" s="316" t="str">
        <f>IF(Z9="","",Z9)</f>
        <v/>
      </c>
      <c r="AM62" s="316"/>
      <c r="AN62" s="473" t="s">
        <v>19</v>
      </c>
      <c r="AO62" s="474"/>
    </row>
    <row r="63" spans="1:43" ht="18" customHeight="1" x14ac:dyDescent="0.15">
      <c r="A63" s="5"/>
      <c r="B63" s="335"/>
      <c r="C63" s="336"/>
      <c r="D63" s="336"/>
      <c r="E63" s="336"/>
      <c r="F63" s="336"/>
      <c r="G63" s="479" t="str">
        <f>IF(E10="","",E10)</f>
        <v/>
      </c>
      <c r="H63" s="202"/>
      <c r="I63" s="202"/>
      <c r="J63" s="202"/>
      <c r="K63" s="202"/>
      <c r="L63" s="330" t="s">
        <v>20</v>
      </c>
      <c r="M63" s="478"/>
      <c r="N63" s="202" t="str">
        <f>IF(L10="","",L10)</f>
        <v/>
      </c>
      <c r="O63" s="202"/>
      <c r="P63" s="202"/>
      <c r="Q63" s="202"/>
      <c r="R63" s="202"/>
      <c r="S63" s="202"/>
      <c r="T63" s="202"/>
      <c r="U63" s="202"/>
      <c r="V63" s="202"/>
      <c r="W63" s="202"/>
      <c r="X63" s="203" t="s">
        <v>304</v>
      </c>
      <c r="Y63" s="204"/>
      <c r="Z63" s="202" t="str">
        <f>IF(Z10="","",Z10)</f>
        <v/>
      </c>
      <c r="AA63" s="202"/>
      <c r="AB63" s="202"/>
      <c r="AC63" s="202"/>
      <c r="AD63" s="202"/>
      <c r="AE63" s="202"/>
      <c r="AF63" s="202"/>
      <c r="AG63" s="202"/>
      <c r="AH63" s="202"/>
      <c r="AI63" s="203" t="s">
        <v>301</v>
      </c>
      <c r="AJ63" s="204"/>
      <c r="AK63" s="472"/>
      <c r="AL63" s="202" t="str">
        <f>IF(AL10="","",AL10)</f>
        <v/>
      </c>
      <c r="AM63" s="202"/>
      <c r="AN63" s="329" t="s">
        <v>19</v>
      </c>
      <c r="AO63" s="330"/>
    </row>
    <row r="64" spans="1:43" ht="19.5" customHeight="1" x14ac:dyDescent="0.15">
      <c r="A64" s="5"/>
      <c r="B64" s="197" t="s">
        <v>28</v>
      </c>
      <c r="C64" s="181"/>
      <c r="D64" s="181"/>
      <c r="E64" s="181"/>
      <c r="F64" s="182"/>
      <c r="G64" s="194" t="str">
        <f>IF(F7="","",F7)</f>
        <v/>
      </c>
      <c r="H64" s="195"/>
      <c r="I64" s="195"/>
      <c r="J64" s="195"/>
      <c r="K64" s="195"/>
      <c r="L64" s="195"/>
      <c r="M64" s="195"/>
      <c r="N64" s="195"/>
      <c r="O64" s="195"/>
      <c r="P64" s="195"/>
      <c r="Q64" s="195"/>
      <c r="R64" s="195"/>
      <c r="S64" s="195"/>
      <c r="T64" s="195"/>
      <c r="U64" s="196"/>
      <c r="V64" s="208" t="s">
        <v>241</v>
      </c>
      <c r="W64" s="209"/>
      <c r="X64" s="210"/>
      <c r="Y64" s="210"/>
      <c r="Z64" s="210"/>
      <c r="AA64" s="210"/>
      <c r="AB64" s="210"/>
      <c r="AC64" s="210"/>
      <c r="AD64" s="210"/>
      <c r="AE64" s="210"/>
      <c r="AF64" s="210"/>
      <c r="AG64" s="210"/>
      <c r="AH64" s="210"/>
      <c r="AI64" s="210"/>
      <c r="AJ64" s="210"/>
      <c r="AK64" s="210"/>
      <c r="AL64" s="210"/>
      <c r="AM64" s="210"/>
      <c r="AN64" s="210"/>
      <c r="AO64" s="211"/>
      <c r="AQ64" s="88" t="str">
        <f>IF(X64&lt;&gt;"","","※『氏名』が未入力です。")</f>
        <v>※『氏名』が未入力です。</v>
      </c>
    </row>
    <row r="65" spans="1:43" ht="13.5" customHeight="1" x14ac:dyDescent="0.15">
      <c r="A65" s="5"/>
      <c r="B65" s="215" t="s">
        <v>30</v>
      </c>
      <c r="C65" s="216"/>
      <c r="D65" s="221" t="s">
        <v>220</v>
      </c>
      <c r="E65" s="14" t="s">
        <v>32</v>
      </c>
      <c r="F65" s="212"/>
      <c r="G65" s="212"/>
      <c r="H65" s="212"/>
      <c r="I65" s="212"/>
      <c r="J65" s="212"/>
      <c r="K65" s="14" t="s">
        <v>33</v>
      </c>
      <c r="L65" s="213"/>
      <c r="M65" s="213"/>
      <c r="N65" s="213"/>
      <c r="O65" s="213"/>
      <c r="P65" s="213"/>
      <c r="Q65" s="213"/>
      <c r="R65" s="213"/>
      <c r="S65" s="213"/>
      <c r="T65" s="213"/>
      <c r="U65" s="213"/>
      <c r="V65" s="221" t="s">
        <v>221</v>
      </c>
      <c r="W65" s="14" t="s">
        <v>32</v>
      </c>
      <c r="X65" s="212"/>
      <c r="Y65" s="212"/>
      <c r="Z65" s="212"/>
      <c r="AA65" s="212"/>
      <c r="AB65" s="212"/>
      <c r="AC65" s="212"/>
      <c r="AD65" s="14" t="s">
        <v>33</v>
      </c>
      <c r="AE65" s="213"/>
      <c r="AF65" s="213"/>
      <c r="AG65" s="213"/>
      <c r="AH65" s="213"/>
      <c r="AI65" s="213"/>
      <c r="AJ65" s="213"/>
      <c r="AK65" s="213"/>
      <c r="AL65" s="213"/>
      <c r="AM65" s="213"/>
      <c r="AN65" s="213"/>
      <c r="AO65" s="214"/>
      <c r="AQ65" s="88" t="str">
        <f>IF(AND(F65&lt;&gt;"",OR(L65&lt;&gt;"",E66&lt;&gt;""),F67&lt;&gt;"",J67&lt;&gt;"",N67&lt;&gt;""),"","※本人の『住所』または『電話番号』が未入力です。")</f>
        <v>※本人の『住所』または『電話番号』が未入力です。</v>
      </c>
    </row>
    <row r="66" spans="1:43" ht="14.25" customHeight="1" x14ac:dyDescent="0.15">
      <c r="A66" s="5"/>
      <c r="B66" s="217"/>
      <c r="C66" s="218"/>
      <c r="D66" s="222"/>
      <c r="E66" s="199"/>
      <c r="F66" s="199"/>
      <c r="G66" s="199"/>
      <c r="H66" s="199"/>
      <c r="I66" s="199"/>
      <c r="J66" s="199"/>
      <c r="K66" s="199"/>
      <c r="L66" s="199"/>
      <c r="M66" s="199"/>
      <c r="N66" s="199"/>
      <c r="O66" s="199"/>
      <c r="P66" s="199"/>
      <c r="Q66" s="199"/>
      <c r="R66" s="199"/>
      <c r="S66" s="199"/>
      <c r="T66" s="199"/>
      <c r="U66" s="199"/>
      <c r="V66" s="222"/>
      <c r="W66" s="199"/>
      <c r="X66" s="199"/>
      <c r="Y66" s="199"/>
      <c r="Z66" s="199"/>
      <c r="AA66" s="199"/>
      <c r="AB66" s="199"/>
      <c r="AC66" s="199"/>
      <c r="AD66" s="199"/>
      <c r="AE66" s="199"/>
      <c r="AF66" s="199"/>
      <c r="AG66" s="199"/>
      <c r="AH66" s="199"/>
      <c r="AI66" s="199"/>
      <c r="AJ66" s="199"/>
      <c r="AK66" s="199"/>
      <c r="AL66" s="199"/>
      <c r="AM66" s="199"/>
      <c r="AN66" s="199"/>
      <c r="AO66" s="200"/>
      <c r="AQ66" s="88" t="str">
        <f>IF(OR(Q71&lt;&gt;"",V71&lt;&gt;"",AA71&lt;&gt;"",AF71&lt;&gt;"",AK71&lt;&gt;""),IF(AND(X65&lt;&gt;"",OR(AE65&lt;&gt;"",W66&lt;&gt;""),X67&lt;&gt;"",AC67&lt;&gt;"",AG67&lt;&gt;""),"","※家族の『住所』または『電話番号』が未記入です。"),"")</f>
        <v/>
      </c>
    </row>
    <row r="67" spans="1:43" ht="14.25" customHeight="1" thickBot="1" x14ac:dyDescent="0.2">
      <c r="A67" s="5"/>
      <c r="B67" s="219"/>
      <c r="C67" s="220"/>
      <c r="D67" s="223"/>
      <c r="E67" s="47" t="s">
        <v>34</v>
      </c>
      <c r="F67" s="198"/>
      <c r="G67" s="198"/>
      <c r="H67" s="198"/>
      <c r="I67" s="48" t="s">
        <v>35</v>
      </c>
      <c r="J67" s="198"/>
      <c r="K67" s="198"/>
      <c r="L67" s="198"/>
      <c r="M67" s="48" t="s">
        <v>36</v>
      </c>
      <c r="N67" s="198"/>
      <c r="O67" s="198"/>
      <c r="P67" s="198"/>
      <c r="Q67" s="198"/>
      <c r="R67" s="198"/>
      <c r="S67" s="198"/>
      <c r="T67" s="198"/>
      <c r="U67" s="198"/>
      <c r="V67" s="223"/>
      <c r="W67" s="47" t="s">
        <v>34</v>
      </c>
      <c r="X67" s="198"/>
      <c r="Y67" s="198"/>
      <c r="Z67" s="198"/>
      <c r="AA67" s="198"/>
      <c r="AB67" s="48" t="s">
        <v>35</v>
      </c>
      <c r="AC67" s="198"/>
      <c r="AD67" s="198"/>
      <c r="AE67" s="198"/>
      <c r="AF67" s="48" t="s">
        <v>36</v>
      </c>
      <c r="AG67" s="198"/>
      <c r="AH67" s="198"/>
      <c r="AI67" s="198"/>
      <c r="AJ67" s="198"/>
      <c r="AK67" s="198"/>
      <c r="AL67" s="198"/>
      <c r="AM67" s="198"/>
      <c r="AN67" s="198"/>
      <c r="AO67" s="201"/>
    </row>
    <row r="68" spans="1:43" ht="10.5" customHeight="1" thickBot="1" x14ac:dyDescent="0.2">
      <c r="A68" s="5"/>
      <c r="B68" s="49" t="s">
        <v>295</v>
      </c>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row>
    <row r="69" spans="1:43" ht="9" customHeight="1" x14ac:dyDescent="0.15">
      <c r="A69" s="5"/>
      <c r="B69" s="141" t="s">
        <v>294</v>
      </c>
      <c r="C69" s="174"/>
      <c r="D69" s="175"/>
      <c r="E69" s="175"/>
      <c r="F69" s="175"/>
      <c r="G69" s="175"/>
      <c r="H69" s="175"/>
      <c r="I69" s="175"/>
      <c r="J69" s="175"/>
      <c r="K69" s="176"/>
      <c r="L69" s="507"/>
      <c r="M69" s="507"/>
      <c r="N69" s="507"/>
      <c r="O69" s="507"/>
      <c r="P69" s="507"/>
      <c r="Q69" s="507" t="s">
        <v>293</v>
      </c>
      <c r="R69" s="507"/>
      <c r="S69" s="507"/>
      <c r="T69" s="507"/>
      <c r="U69" s="507"/>
      <c r="V69" s="507"/>
      <c r="W69" s="507"/>
      <c r="X69" s="507"/>
      <c r="Y69" s="507"/>
      <c r="Z69" s="507"/>
      <c r="AA69" s="507"/>
      <c r="AB69" s="507"/>
      <c r="AC69" s="507"/>
      <c r="AD69" s="507"/>
      <c r="AE69" s="507"/>
      <c r="AF69" s="507"/>
      <c r="AG69" s="507"/>
      <c r="AH69" s="507"/>
      <c r="AI69" s="507"/>
      <c r="AJ69" s="507"/>
      <c r="AK69" s="507"/>
      <c r="AL69" s="507"/>
      <c r="AM69" s="507"/>
      <c r="AN69" s="507"/>
      <c r="AO69" s="508"/>
    </row>
    <row r="70" spans="1:43" s="87" customFormat="1" ht="10.5" customHeight="1" x14ac:dyDescent="0.15">
      <c r="A70" s="86"/>
      <c r="B70" s="142"/>
      <c r="C70" s="177" t="s">
        <v>37</v>
      </c>
      <c r="D70" s="178"/>
      <c r="E70" s="178"/>
      <c r="F70" s="178"/>
      <c r="G70" s="178"/>
      <c r="H70" s="178"/>
      <c r="I70" s="178"/>
      <c r="J70" s="178"/>
      <c r="K70" s="179"/>
      <c r="L70" s="188" t="s">
        <v>31</v>
      </c>
      <c r="M70" s="188"/>
      <c r="N70" s="188"/>
      <c r="O70" s="188"/>
      <c r="P70" s="188"/>
      <c r="Q70" s="188" t="s">
        <v>51</v>
      </c>
      <c r="R70" s="188"/>
      <c r="S70" s="188"/>
      <c r="T70" s="188"/>
      <c r="U70" s="188"/>
      <c r="V70" s="188" t="s">
        <v>52</v>
      </c>
      <c r="W70" s="188"/>
      <c r="X70" s="188"/>
      <c r="Y70" s="188"/>
      <c r="Z70" s="188"/>
      <c r="AA70" s="172"/>
      <c r="AB70" s="172"/>
      <c r="AC70" s="172"/>
      <c r="AD70" s="172"/>
      <c r="AE70" s="172"/>
      <c r="AF70" s="172"/>
      <c r="AG70" s="172"/>
      <c r="AH70" s="172"/>
      <c r="AI70" s="172"/>
      <c r="AJ70" s="172"/>
      <c r="AK70" s="172"/>
      <c r="AL70" s="172"/>
      <c r="AM70" s="172"/>
      <c r="AN70" s="172"/>
      <c r="AO70" s="173"/>
      <c r="AQ70" s="88"/>
    </row>
    <row r="71" spans="1:43" ht="15.75" customHeight="1" x14ac:dyDescent="0.15">
      <c r="A71" s="5"/>
      <c r="B71" s="142"/>
      <c r="C71" s="180" t="s">
        <v>315</v>
      </c>
      <c r="D71" s="181"/>
      <c r="E71" s="181"/>
      <c r="F71" s="181"/>
      <c r="G71" s="181"/>
      <c r="H71" s="181"/>
      <c r="I71" s="181"/>
      <c r="J71" s="181"/>
      <c r="K71" s="182"/>
      <c r="L71" s="186"/>
      <c r="M71" s="186"/>
      <c r="N71" s="186"/>
      <c r="O71" s="186"/>
      <c r="P71" s="186"/>
      <c r="Q71" s="165"/>
      <c r="R71" s="165"/>
      <c r="S71" s="165"/>
      <c r="T71" s="165"/>
      <c r="U71" s="165"/>
      <c r="V71" s="165"/>
      <c r="W71" s="165"/>
      <c r="X71" s="165"/>
      <c r="Y71" s="165"/>
      <c r="Z71" s="165"/>
      <c r="AA71" s="165"/>
      <c r="AB71" s="165"/>
      <c r="AC71" s="165"/>
      <c r="AD71" s="165"/>
      <c r="AE71" s="165"/>
      <c r="AF71" s="165"/>
      <c r="AG71" s="165"/>
      <c r="AH71" s="165"/>
      <c r="AI71" s="165"/>
      <c r="AJ71" s="165"/>
      <c r="AK71" s="165"/>
      <c r="AL71" s="165"/>
      <c r="AM71" s="165"/>
      <c r="AN71" s="165"/>
      <c r="AO71" s="187"/>
    </row>
    <row r="72" spans="1:43" ht="15.75" customHeight="1" x14ac:dyDescent="0.15">
      <c r="A72" s="5"/>
      <c r="B72" s="142"/>
      <c r="C72" s="180" t="s">
        <v>314</v>
      </c>
      <c r="D72" s="181"/>
      <c r="E72" s="181"/>
      <c r="F72" s="181"/>
      <c r="G72" s="181"/>
      <c r="H72" s="181"/>
      <c r="I72" s="181"/>
      <c r="J72" s="181"/>
      <c r="K72" s="182"/>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5"/>
      <c r="AJ72" s="165"/>
      <c r="AK72" s="165"/>
      <c r="AL72" s="165"/>
      <c r="AM72" s="165"/>
      <c r="AN72" s="165"/>
      <c r="AO72" s="187"/>
      <c r="AQ72" s="88" t="str">
        <f>IF(OR(L72="",AND(Q71&lt;&gt;"",Q72=""),AND(V71&lt;&gt;"",V72=""),AND(AA71&lt;&gt;"",AA72=""),AND(AF71&lt;&gt;"",AF72=""),AND(AK71&lt;&gt;"",AK72="")),"※『年齢』が未入力です。","")</f>
        <v>※『年齢』が未入力です。</v>
      </c>
    </row>
    <row r="73" spans="1:43" ht="15.75" customHeight="1" x14ac:dyDescent="0.15">
      <c r="A73" s="5"/>
      <c r="B73" s="142"/>
      <c r="C73" s="180" t="s">
        <v>313</v>
      </c>
      <c r="D73" s="181"/>
      <c r="E73" s="181"/>
      <c r="F73" s="181"/>
      <c r="G73" s="181"/>
      <c r="H73" s="181"/>
      <c r="I73" s="181"/>
      <c r="J73" s="181"/>
      <c r="K73" s="182"/>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c r="AI73" s="165"/>
      <c r="AJ73" s="165"/>
      <c r="AK73" s="165"/>
      <c r="AL73" s="165"/>
      <c r="AM73" s="165"/>
      <c r="AN73" s="165"/>
      <c r="AO73" s="187"/>
      <c r="AQ73" s="88" t="str">
        <f>IF(OR(L73="",AND(Q71&lt;&gt;"",Q73=""),AND(V71&lt;&gt;"",V73=""),AND(AA71&lt;&gt;"",AA73=""),AND(AF71&lt;&gt;"",AF73=""),AND(AK71&lt;&gt;"",AK73="")),"※『職業』が未入力です。","")</f>
        <v>※『職業』が未入力です。</v>
      </c>
    </row>
    <row r="74" spans="1:43" ht="15.75" customHeight="1" x14ac:dyDescent="0.15">
      <c r="A74" s="5"/>
      <c r="B74" s="142"/>
      <c r="C74" s="191" t="s">
        <v>312</v>
      </c>
      <c r="D74" s="192"/>
      <c r="E74" s="192"/>
      <c r="F74" s="192"/>
      <c r="G74" s="192"/>
      <c r="H74" s="192"/>
      <c r="I74" s="192"/>
      <c r="J74" s="192"/>
      <c r="K74" s="193"/>
      <c r="L74" s="166"/>
      <c r="M74" s="166"/>
      <c r="N74" s="166"/>
      <c r="O74" s="166"/>
      <c r="P74" s="166"/>
      <c r="Q74" s="166"/>
      <c r="R74" s="166"/>
      <c r="S74" s="166"/>
      <c r="T74" s="166"/>
      <c r="U74" s="166"/>
      <c r="V74" s="166"/>
      <c r="W74" s="166"/>
      <c r="X74" s="166"/>
      <c r="Y74" s="166"/>
      <c r="Z74" s="166"/>
      <c r="AA74" s="166"/>
      <c r="AB74" s="166"/>
      <c r="AC74" s="166"/>
      <c r="AD74" s="166"/>
      <c r="AE74" s="166"/>
      <c r="AF74" s="166"/>
      <c r="AG74" s="166"/>
      <c r="AH74" s="166"/>
      <c r="AI74" s="166"/>
      <c r="AJ74" s="166"/>
      <c r="AK74" s="166"/>
      <c r="AL74" s="166"/>
      <c r="AM74" s="166"/>
      <c r="AN74" s="166"/>
      <c r="AO74" s="189"/>
      <c r="AQ74" s="88" t="str">
        <f>IF(OR(AND(AND(L73&lt;&gt;"無",L73&lt;&gt;"学生",L73&lt;&gt;"無職"),L74=""),AND(Q71&lt;&gt;"",AND(Q73&lt;&gt;"無職",Q73&lt;&gt;"専業主婦"),Q74=""),AND(V71&lt;&gt;"",AND(V73&lt;&gt;"無職",V73&lt;&gt;"専業主婦"),V74=""),AND(AA71&lt;&gt;"",AND(AA73&lt;&gt;"無職",AA73&lt;&gt;"専業主婦"),AA74=""),AND(AF71&lt;&gt;"",AND(AF73&lt;&gt;"無職",AF73&lt;&gt;"専業主婦"),AF74=""),AND(AK71&lt;&gt;"",AND(AK73&lt;&gt;"無職",AK73&lt;&gt;"専業主婦"),AK74="")),"※『勤務先』が未入力です。","")</f>
        <v>※『勤務先』が未入力です。</v>
      </c>
    </row>
    <row r="75" spans="1:43" ht="12.75" customHeight="1" x14ac:dyDescent="0.15">
      <c r="A75" s="5"/>
      <c r="B75" s="142"/>
      <c r="C75" s="128" t="s">
        <v>311</v>
      </c>
      <c r="D75" s="129"/>
      <c r="E75" s="129"/>
      <c r="F75" s="129"/>
      <c r="G75" s="129"/>
      <c r="H75" s="129"/>
      <c r="I75" s="129"/>
      <c r="J75" s="129"/>
      <c r="K75" s="130"/>
      <c r="L75" s="167"/>
      <c r="M75" s="168"/>
      <c r="N75" s="168"/>
      <c r="O75" s="164" t="s">
        <v>197</v>
      </c>
      <c r="P75" s="164"/>
      <c r="Q75" s="167"/>
      <c r="R75" s="168"/>
      <c r="S75" s="168"/>
      <c r="T75" s="164" t="s">
        <v>197</v>
      </c>
      <c r="U75" s="164"/>
      <c r="V75" s="167"/>
      <c r="W75" s="168"/>
      <c r="X75" s="168"/>
      <c r="Y75" s="164" t="s">
        <v>197</v>
      </c>
      <c r="Z75" s="164"/>
      <c r="AA75" s="167"/>
      <c r="AB75" s="168"/>
      <c r="AC75" s="168"/>
      <c r="AD75" s="164" t="s">
        <v>197</v>
      </c>
      <c r="AE75" s="164"/>
      <c r="AF75" s="167"/>
      <c r="AG75" s="168"/>
      <c r="AH75" s="168"/>
      <c r="AI75" s="164" t="s">
        <v>197</v>
      </c>
      <c r="AJ75" s="164"/>
      <c r="AK75" s="167"/>
      <c r="AL75" s="168"/>
      <c r="AM75" s="168"/>
      <c r="AN75" s="164" t="s">
        <v>197</v>
      </c>
      <c r="AO75" s="190"/>
      <c r="AQ75" s="88" t="str">
        <f>IF(OR(AND(L74&lt;&gt;"",L75=""),AND(Q74&lt;&gt;"",Q75=""),AND(V74&lt;&gt;"",V75=""),AND(AA74&lt;&gt;"",AA75=""),AND(AF74&lt;&gt;"",AF75=""),AND(AK74&lt;&gt;"",AK75="")),"※『勤続年数』が未入力です。","")</f>
        <v/>
      </c>
    </row>
    <row r="76" spans="1:43" ht="8.25" customHeight="1" x14ac:dyDescent="0.15">
      <c r="A76" s="5"/>
      <c r="B76" s="142"/>
      <c r="C76" s="183" t="s">
        <v>256</v>
      </c>
      <c r="D76" s="184"/>
      <c r="E76" s="184"/>
      <c r="F76" s="184"/>
      <c r="G76" s="184"/>
      <c r="H76" s="184"/>
      <c r="I76" s="184"/>
      <c r="J76" s="184"/>
      <c r="K76" s="185"/>
      <c r="L76" s="384" t="s">
        <v>50</v>
      </c>
      <c r="M76" s="384"/>
      <c r="N76" s="384"/>
      <c r="O76" s="384"/>
      <c r="P76" s="384"/>
      <c r="Q76" s="384" t="s">
        <v>50</v>
      </c>
      <c r="R76" s="384"/>
      <c r="S76" s="384"/>
      <c r="T76" s="384"/>
      <c r="U76" s="384"/>
      <c r="V76" s="384" t="s">
        <v>50</v>
      </c>
      <c r="W76" s="384"/>
      <c r="X76" s="384"/>
      <c r="Y76" s="384"/>
      <c r="Z76" s="384"/>
      <c r="AA76" s="384" t="s">
        <v>50</v>
      </c>
      <c r="AB76" s="384"/>
      <c r="AC76" s="384"/>
      <c r="AD76" s="384"/>
      <c r="AE76" s="384"/>
      <c r="AF76" s="384" t="s">
        <v>50</v>
      </c>
      <c r="AG76" s="384"/>
      <c r="AH76" s="384"/>
      <c r="AI76" s="384"/>
      <c r="AJ76" s="384"/>
      <c r="AK76" s="384" t="s">
        <v>50</v>
      </c>
      <c r="AL76" s="384"/>
      <c r="AM76" s="384"/>
      <c r="AN76" s="384"/>
      <c r="AO76" s="386"/>
    </row>
    <row r="77" spans="1:43" ht="17.100000000000001" customHeight="1" x14ac:dyDescent="0.15">
      <c r="A77" s="5"/>
      <c r="B77" s="142"/>
      <c r="C77" s="131" t="s">
        <v>39</v>
      </c>
      <c r="D77" s="155" t="s">
        <v>40</v>
      </c>
      <c r="E77" s="155"/>
      <c r="F77" s="155"/>
      <c r="G77" s="155"/>
      <c r="H77" s="155"/>
      <c r="I77" s="155"/>
      <c r="J77" s="155"/>
      <c r="K77" s="156"/>
      <c r="L77" s="415"/>
      <c r="M77" s="415"/>
      <c r="N77" s="415"/>
      <c r="O77" s="415"/>
      <c r="P77" s="415"/>
      <c r="Q77" s="169"/>
      <c r="R77" s="169"/>
      <c r="S77" s="169"/>
      <c r="T77" s="169"/>
      <c r="U77" s="169"/>
      <c r="V77" s="169"/>
      <c r="W77" s="169"/>
      <c r="X77" s="169"/>
      <c r="Y77" s="169"/>
      <c r="Z77" s="169"/>
      <c r="AA77" s="169"/>
      <c r="AB77" s="169"/>
      <c r="AC77" s="169"/>
      <c r="AD77" s="169"/>
      <c r="AE77" s="169"/>
      <c r="AF77" s="169"/>
      <c r="AG77" s="169"/>
      <c r="AH77" s="169"/>
      <c r="AI77" s="169"/>
      <c r="AJ77" s="169"/>
      <c r="AK77" s="169"/>
      <c r="AL77" s="169"/>
      <c r="AM77" s="169"/>
      <c r="AN77" s="169"/>
      <c r="AO77" s="416"/>
    </row>
    <row r="78" spans="1:43" ht="17.100000000000001" customHeight="1" x14ac:dyDescent="0.15">
      <c r="A78" s="5"/>
      <c r="B78" s="142"/>
      <c r="C78" s="132"/>
      <c r="D78" s="148" t="s">
        <v>41</v>
      </c>
      <c r="E78" s="148"/>
      <c r="F78" s="148"/>
      <c r="G78" s="148"/>
      <c r="H78" s="148"/>
      <c r="I78" s="148"/>
      <c r="J78" s="148"/>
      <c r="K78" s="149"/>
      <c r="L78" s="387"/>
      <c r="M78" s="387"/>
      <c r="N78" s="387"/>
      <c r="O78" s="387"/>
      <c r="P78" s="387"/>
      <c r="Q78" s="170"/>
      <c r="R78" s="170"/>
      <c r="S78" s="170"/>
      <c r="T78" s="170"/>
      <c r="U78" s="170"/>
      <c r="V78" s="170"/>
      <c r="W78" s="170"/>
      <c r="X78" s="170"/>
      <c r="Y78" s="170"/>
      <c r="Z78" s="170"/>
      <c r="AA78" s="170"/>
      <c r="AB78" s="170"/>
      <c r="AC78" s="170"/>
      <c r="AD78" s="170"/>
      <c r="AE78" s="170"/>
      <c r="AF78" s="170"/>
      <c r="AG78" s="170"/>
      <c r="AH78" s="170"/>
      <c r="AI78" s="170"/>
      <c r="AJ78" s="170"/>
      <c r="AK78" s="170"/>
      <c r="AL78" s="170"/>
      <c r="AM78" s="170"/>
      <c r="AN78" s="170"/>
      <c r="AO78" s="417"/>
    </row>
    <row r="79" spans="1:43" ht="17.100000000000001" customHeight="1" x14ac:dyDescent="0.15">
      <c r="A79" s="5"/>
      <c r="B79" s="142"/>
      <c r="C79" s="132"/>
      <c r="D79" s="148" t="s">
        <v>42</v>
      </c>
      <c r="E79" s="148"/>
      <c r="F79" s="148"/>
      <c r="G79" s="148"/>
      <c r="H79" s="148"/>
      <c r="I79" s="148"/>
      <c r="J79" s="148"/>
      <c r="K79" s="149"/>
      <c r="L79" s="387"/>
      <c r="M79" s="387"/>
      <c r="N79" s="387"/>
      <c r="O79" s="387"/>
      <c r="P79" s="387"/>
      <c r="Q79" s="170"/>
      <c r="R79" s="170"/>
      <c r="S79" s="170"/>
      <c r="T79" s="170"/>
      <c r="U79" s="170"/>
      <c r="V79" s="170"/>
      <c r="W79" s="170"/>
      <c r="X79" s="170"/>
      <c r="Y79" s="170"/>
      <c r="Z79" s="170"/>
      <c r="AA79" s="170"/>
      <c r="AB79" s="170"/>
      <c r="AC79" s="170"/>
      <c r="AD79" s="170"/>
      <c r="AE79" s="170"/>
      <c r="AF79" s="170"/>
      <c r="AG79" s="170"/>
      <c r="AH79" s="170"/>
      <c r="AI79" s="170"/>
      <c r="AJ79" s="170"/>
      <c r="AK79" s="170"/>
      <c r="AL79" s="170"/>
      <c r="AM79" s="170"/>
      <c r="AN79" s="170"/>
      <c r="AO79" s="417"/>
    </row>
    <row r="80" spans="1:43" ht="17.100000000000001" customHeight="1" x14ac:dyDescent="0.15">
      <c r="A80" s="5"/>
      <c r="B80" s="142"/>
      <c r="C80" s="132"/>
      <c r="D80" s="148" t="s">
        <v>43</v>
      </c>
      <c r="E80" s="148"/>
      <c r="F80" s="148"/>
      <c r="G80" s="148"/>
      <c r="H80" s="148"/>
      <c r="I80" s="148"/>
      <c r="J80" s="148"/>
      <c r="K80" s="149"/>
      <c r="L80" s="387"/>
      <c r="M80" s="387"/>
      <c r="N80" s="387"/>
      <c r="O80" s="387"/>
      <c r="P80" s="387"/>
      <c r="Q80" s="170"/>
      <c r="R80" s="170"/>
      <c r="S80" s="170"/>
      <c r="T80" s="170"/>
      <c r="U80" s="170"/>
      <c r="V80" s="170"/>
      <c r="W80" s="170"/>
      <c r="X80" s="170"/>
      <c r="Y80" s="170"/>
      <c r="Z80" s="170"/>
      <c r="AA80" s="170"/>
      <c r="AB80" s="170"/>
      <c r="AC80" s="170"/>
      <c r="AD80" s="170"/>
      <c r="AE80" s="170"/>
      <c r="AF80" s="170"/>
      <c r="AG80" s="170"/>
      <c r="AH80" s="170"/>
      <c r="AI80" s="170"/>
      <c r="AJ80" s="170"/>
      <c r="AK80" s="170"/>
      <c r="AL80" s="170"/>
      <c r="AM80" s="170"/>
      <c r="AN80" s="170"/>
      <c r="AO80" s="417"/>
    </row>
    <row r="81" spans="1:43" ht="17.100000000000001" customHeight="1" x14ac:dyDescent="0.15">
      <c r="A81" s="5"/>
      <c r="B81" s="142"/>
      <c r="C81" s="132"/>
      <c r="D81" s="150" t="s">
        <v>235</v>
      </c>
      <c r="E81" s="150"/>
      <c r="F81" s="150"/>
      <c r="G81" s="150"/>
      <c r="H81" s="150"/>
      <c r="I81" s="150"/>
      <c r="J81" s="150"/>
      <c r="K81" s="151"/>
      <c r="L81" s="387"/>
      <c r="M81" s="387"/>
      <c r="N81" s="387"/>
      <c r="O81" s="387"/>
      <c r="P81" s="387"/>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0"/>
      <c r="AN81" s="170"/>
      <c r="AO81" s="417"/>
    </row>
    <row r="82" spans="1:43" ht="17.100000000000001" customHeight="1" thickBot="1" x14ac:dyDescent="0.2">
      <c r="A82" s="5"/>
      <c r="B82" s="142"/>
      <c r="C82" s="132"/>
      <c r="D82" s="152" t="s">
        <v>44</v>
      </c>
      <c r="E82" s="152"/>
      <c r="F82" s="153"/>
      <c r="G82" s="153"/>
      <c r="H82" s="153"/>
      <c r="I82" s="153"/>
      <c r="J82" s="153"/>
      <c r="K82" s="72" t="s">
        <v>33</v>
      </c>
      <c r="L82" s="154"/>
      <c r="M82" s="154"/>
      <c r="N82" s="154"/>
      <c r="O82" s="154"/>
      <c r="P82" s="154"/>
      <c r="Q82" s="171"/>
      <c r="R82" s="171"/>
      <c r="S82" s="171"/>
      <c r="T82" s="171"/>
      <c r="U82" s="171"/>
      <c r="V82" s="171"/>
      <c r="W82" s="171"/>
      <c r="X82" s="171"/>
      <c r="Y82" s="171"/>
      <c r="Z82" s="171"/>
      <c r="AA82" s="171"/>
      <c r="AB82" s="171"/>
      <c r="AC82" s="171"/>
      <c r="AD82" s="171"/>
      <c r="AE82" s="171"/>
      <c r="AF82" s="171"/>
      <c r="AG82" s="171"/>
      <c r="AH82" s="171"/>
      <c r="AI82" s="171"/>
      <c r="AJ82" s="171"/>
      <c r="AK82" s="171"/>
      <c r="AL82" s="171"/>
      <c r="AM82" s="171"/>
      <c r="AN82" s="171"/>
      <c r="AO82" s="469"/>
    </row>
    <row r="83" spans="1:43" ht="17.100000000000001" customHeight="1" thickBot="1" x14ac:dyDescent="0.2">
      <c r="A83" s="5"/>
      <c r="B83" s="142"/>
      <c r="C83" s="132"/>
      <c r="D83" s="134" t="s">
        <v>238</v>
      </c>
      <c r="E83" s="134"/>
      <c r="F83" s="134"/>
      <c r="G83" s="134"/>
      <c r="H83" s="135"/>
      <c r="I83" s="459" t="s">
        <v>236</v>
      </c>
      <c r="J83" s="460"/>
      <c r="K83" s="461"/>
      <c r="L83" s="157" t="str">
        <f>IF(OR(L77&lt;&gt;"",L78&lt;&gt;"",L79&lt;&gt;"",L80&lt;&gt;"",L81&lt;&gt;"",L82&lt;&gt;""),SUM(L77:P82),"")</f>
        <v/>
      </c>
      <c r="M83" s="157"/>
      <c r="N83" s="157"/>
      <c r="O83" s="157"/>
      <c r="P83" s="157"/>
      <c r="Q83" s="157" t="str">
        <f>IF(Q71&lt;&gt;"",SUM(Q77:U82),"")</f>
        <v/>
      </c>
      <c r="R83" s="157"/>
      <c r="S83" s="157"/>
      <c r="T83" s="157"/>
      <c r="U83" s="157"/>
      <c r="V83" s="157" t="str">
        <f>IF(V71&lt;&gt;"",SUM(V77:Z82),"")</f>
        <v/>
      </c>
      <c r="W83" s="157"/>
      <c r="X83" s="157"/>
      <c r="Y83" s="157"/>
      <c r="Z83" s="157"/>
      <c r="AA83" s="157" t="str">
        <f t="shared" ref="AA83" si="0">IF(AA71&lt;&gt;"",SUM(AA77:AE82),"")</f>
        <v/>
      </c>
      <c r="AB83" s="157"/>
      <c r="AC83" s="157"/>
      <c r="AD83" s="157"/>
      <c r="AE83" s="157"/>
      <c r="AF83" s="157" t="str">
        <f t="shared" ref="AF83" si="1">IF(AF71&lt;&gt;"",SUM(AF77:AJ82),"")</f>
        <v/>
      </c>
      <c r="AG83" s="157"/>
      <c r="AH83" s="157"/>
      <c r="AI83" s="157"/>
      <c r="AJ83" s="157"/>
      <c r="AK83" s="157" t="str">
        <f t="shared" ref="AK83" si="2">IF(AK71&lt;&gt;"",SUM(AK77:AO82),"")</f>
        <v/>
      </c>
      <c r="AL83" s="157"/>
      <c r="AM83" s="157"/>
      <c r="AN83" s="157"/>
      <c r="AO83" s="157"/>
    </row>
    <row r="84" spans="1:43" ht="17.100000000000001" customHeight="1" thickBot="1" x14ac:dyDescent="0.2">
      <c r="A84" s="5"/>
      <c r="B84" s="142"/>
      <c r="C84" s="133"/>
      <c r="D84" s="136"/>
      <c r="E84" s="136"/>
      <c r="F84" s="136"/>
      <c r="G84" s="136"/>
      <c r="H84" s="137"/>
      <c r="I84" s="462" t="s">
        <v>250</v>
      </c>
      <c r="J84" s="463"/>
      <c r="K84" s="464"/>
      <c r="L84" s="144"/>
      <c r="M84" s="144"/>
      <c r="N84" s="144"/>
      <c r="O84" s="144"/>
      <c r="P84" s="144"/>
      <c r="Q84" s="144"/>
      <c r="R84" s="144"/>
      <c r="S84" s="144"/>
      <c r="T84" s="144"/>
      <c r="U84" s="144"/>
      <c r="V84" s="144"/>
      <c r="W84" s="144"/>
      <c r="X84" s="144"/>
      <c r="Y84" s="144"/>
      <c r="Z84" s="144"/>
      <c r="AA84" s="144"/>
      <c r="AB84" s="144"/>
      <c r="AC84" s="144"/>
      <c r="AD84" s="144"/>
      <c r="AE84" s="144"/>
      <c r="AF84" s="144"/>
      <c r="AG84" s="144"/>
      <c r="AH84" s="144"/>
      <c r="AI84" s="144"/>
      <c r="AJ84" s="144"/>
      <c r="AK84" s="144"/>
      <c r="AL84" s="144"/>
      <c r="AM84" s="144"/>
      <c r="AN84" s="144"/>
      <c r="AO84" s="144"/>
    </row>
    <row r="85" spans="1:43" ht="17.100000000000001" customHeight="1" thickTop="1" x14ac:dyDescent="0.15">
      <c r="A85" s="5"/>
      <c r="B85" s="142"/>
      <c r="C85" s="138" t="s">
        <v>46</v>
      </c>
      <c r="D85" s="158" t="s">
        <v>188</v>
      </c>
      <c r="E85" s="158"/>
      <c r="F85" s="158"/>
      <c r="G85" s="158"/>
      <c r="H85" s="158"/>
      <c r="I85" s="158"/>
      <c r="J85" s="158"/>
      <c r="K85" s="159"/>
      <c r="L85" s="424"/>
      <c r="M85" s="424"/>
      <c r="N85" s="424"/>
      <c r="O85" s="424"/>
      <c r="P85" s="424"/>
      <c r="Q85" s="425"/>
      <c r="R85" s="425"/>
      <c r="S85" s="425"/>
      <c r="T85" s="425"/>
      <c r="U85" s="425"/>
      <c r="V85" s="425"/>
      <c r="W85" s="425"/>
      <c r="X85" s="425"/>
      <c r="Y85" s="425"/>
      <c r="Z85" s="425"/>
      <c r="AA85" s="425"/>
      <c r="AB85" s="425"/>
      <c r="AC85" s="425"/>
      <c r="AD85" s="425"/>
      <c r="AE85" s="425"/>
      <c r="AF85" s="425"/>
      <c r="AG85" s="425"/>
      <c r="AH85" s="425"/>
      <c r="AI85" s="425"/>
      <c r="AJ85" s="425"/>
      <c r="AK85" s="425"/>
      <c r="AL85" s="425"/>
      <c r="AM85" s="425"/>
      <c r="AN85" s="425"/>
      <c r="AO85" s="458"/>
    </row>
    <row r="86" spans="1:43" ht="17.100000000000001" customHeight="1" x14ac:dyDescent="0.15">
      <c r="A86" s="5"/>
      <c r="B86" s="142"/>
      <c r="C86" s="139"/>
      <c r="D86" s="148" t="s">
        <v>47</v>
      </c>
      <c r="E86" s="148"/>
      <c r="F86" s="148"/>
      <c r="G86" s="148"/>
      <c r="H86" s="148"/>
      <c r="I86" s="148"/>
      <c r="J86" s="148"/>
      <c r="K86" s="149"/>
      <c r="L86" s="387"/>
      <c r="M86" s="387"/>
      <c r="N86" s="387"/>
      <c r="O86" s="387"/>
      <c r="P86" s="387"/>
      <c r="Q86" s="170"/>
      <c r="R86" s="170"/>
      <c r="S86" s="170"/>
      <c r="T86" s="170"/>
      <c r="U86" s="170"/>
      <c r="V86" s="170"/>
      <c r="W86" s="170"/>
      <c r="X86" s="170"/>
      <c r="Y86" s="170"/>
      <c r="Z86" s="170"/>
      <c r="AA86" s="170"/>
      <c r="AB86" s="170"/>
      <c r="AC86" s="170"/>
      <c r="AD86" s="170"/>
      <c r="AE86" s="170"/>
      <c r="AF86" s="170"/>
      <c r="AG86" s="170"/>
      <c r="AH86" s="170"/>
      <c r="AI86" s="170"/>
      <c r="AJ86" s="170"/>
      <c r="AK86" s="170"/>
      <c r="AL86" s="170"/>
      <c r="AM86" s="170"/>
      <c r="AN86" s="170"/>
      <c r="AO86" s="417"/>
    </row>
    <row r="87" spans="1:43" ht="17.100000000000001" customHeight="1" x14ac:dyDescent="0.15">
      <c r="A87" s="5"/>
      <c r="B87" s="142"/>
      <c r="C87" s="139"/>
      <c r="D87" s="148" t="s">
        <v>48</v>
      </c>
      <c r="E87" s="148"/>
      <c r="F87" s="148"/>
      <c r="G87" s="148"/>
      <c r="H87" s="148"/>
      <c r="I87" s="148"/>
      <c r="J87" s="148"/>
      <c r="K87" s="149"/>
      <c r="L87" s="387"/>
      <c r="M87" s="387"/>
      <c r="N87" s="387"/>
      <c r="O87" s="387"/>
      <c r="P87" s="387"/>
      <c r="Q87" s="170"/>
      <c r="R87" s="170"/>
      <c r="S87" s="170"/>
      <c r="T87" s="170"/>
      <c r="U87" s="170"/>
      <c r="V87" s="170"/>
      <c r="W87" s="170"/>
      <c r="X87" s="170"/>
      <c r="Y87" s="170"/>
      <c r="Z87" s="170"/>
      <c r="AA87" s="170"/>
      <c r="AB87" s="170"/>
      <c r="AC87" s="170"/>
      <c r="AD87" s="170"/>
      <c r="AE87" s="170"/>
      <c r="AF87" s="170"/>
      <c r="AG87" s="170"/>
      <c r="AH87" s="170"/>
      <c r="AI87" s="170"/>
      <c r="AJ87" s="170"/>
      <c r="AK87" s="170"/>
      <c r="AL87" s="170"/>
      <c r="AM87" s="170"/>
      <c r="AN87" s="170"/>
      <c r="AO87" s="417"/>
    </row>
    <row r="88" spans="1:43" ht="17.100000000000001" customHeight="1" x14ac:dyDescent="0.15">
      <c r="A88" s="5"/>
      <c r="B88" s="142"/>
      <c r="C88" s="139"/>
      <c r="D88" s="148" t="s">
        <v>44</v>
      </c>
      <c r="E88" s="148"/>
      <c r="F88" s="163"/>
      <c r="G88" s="163"/>
      <c r="H88" s="163"/>
      <c r="I88" s="163"/>
      <c r="J88" s="163"/>
      <c r="K88" s="74" t="s">
        <v>33</v>
      </c>
      <c r="L88" s="387"/>
      <c r="M88" s="387"/>
      <c r="N88" s="387"/>
      <c r="O88" s="387"/>
      <c r="P88" s="387"/>
      <c r="Q88" s="170"/>
      <c r="R88" s="170"/>
      <c r="S88" s="170"/>
      <c r="T88" s="170"/>
      <c r="U88" s="170"/>
      <c r="V88" s="170"/>
      <c r="W88" s="170"/>
      <c r="X88" s="170"/>
      <c r="Y88" s="170"/>
      <c r="Z88" s="170"/>
      <c r="AA88" s="170"/>
      <c r="AB88" s="170"/>
      <c r="AC88" s="170"/>
      <c r="AD88" s="170"/>
      <c r="AE88" s="170"/>
      <c r="AF88" s="170"/>
      <c r="AG88" s="170"/>
      <c r="AH88" s="170"/>
      <c r="AI88" s="170"/>
      <c r="AJ88" s="170"/>
      <c r="AK88" s="170"/>
      <c r="AL88" s="170"/>
      <c r="AM88" s="170"/>
      <c r="AN88" s="170"/>
      <c r="AO88" s="417"/>
    </row>
    <row r="89" spans="1:43" ht="17.100000000000001" customHeight="1" x14ac:dyDescent="0.15">
      <c r="A89" s="5"/>
      <c r="B89" s="142"/>
      <c r="C89" s="139"/>
      <c r="D89" s="434" t="s">
        <v>49</v>
      </c>
      <c r="E89" s="160" t="s">
        <v>189</v>
      </c>
      <c r="F89" s="148"/>
      <c r="G89" s="148"/>
      <c r="H89" s="148"/>
      <c r="I89" s="148"/>
      <c r="J89" s="148"/>
      <c r="K89" s="149"/>
      <c r="L89" s="387"/>
      <c r="M89" s="387"/>
      <c r="N89" s="387"/>
      <c r="O89" s="387"/>
      <c r="P89" s="387"/>
      <c r="Q89" s="170"/>
      <c r="R89" s="170"/>
      <c r="S89" s="170"/>
      <c r="T89" s="170"/>
      <c r="U89" s="170"/>
      <c r="V89" s="170"/>
      <c r="W89" s="170"/>
      <c r="X89" s="170"/>
      <c r="Y89" s="170"/>
      <c r="Z89" s="170"/>
      <c r="AA89" s="170"/>
      <c r="AB89" s="170"/>
      <c r="AC89" s="170"/>
      <c r="AD89" s="170"/>
      <c r="AE89" s="170"/>
      <c r="AF89" s="170"/>
      <c r="AG89" s="170"/>
      <c r="AH89" s="170"/>
      <c r="AI89" s="170"/>
      <c r="AJ89" s="170"/>
      <c r="AK89" s="170"/>
      <c r="AL89" s="170"/>
      <c r="AM89" s="170"/>
      <c r="AN89" s="170"/>
      <c r="AO89" s="417"/>
    </row>
    <row r="90" spans="1:43" ht="17.100000000000001" customHeight="1" thickBot="1" x14ac:dyDescent="0.2">
      <c r="A90" s="5"/>
      <c r="B90" s="142"/>
      <c r="C90" s="139"/>
      <c r="D90" s="435"/>
      <c r="E90" s="161" t="s">
        <v>190</v>
      </c>
      <c r="F90" s="152"/>
      <c r="G90" s="152"/>
      <c r="H90" s="152"/>
      <c r="I90" s="152"/>
      <c r="J90" s="152"/>
      <c r="K90" s="162"/>
      <c r="L90" s="154"/>
      <c r="M90" s="154"/>
      <c r="N90" s="154"/>
      <c r="O90" s="154"/>
      <c r="P90" s="154"/>
      <c r="Q90" s="171"/>
      <c r="R90" s="171"/>
      <c r="S90" s="171"/>
      <c r="T90" s="171"/>
      <c r="U90" s="171"/>
      <c r="V90" s="171"/>
      <c r="W90" s="171"/>
      <c r="X90" s="171"/>
      <c r="Y90" s="171"/>
      <c r="Z90" s="171"/>
      <c r="AA90" s="171"/>
      <c r="AB90" s="171"/>
      <c r="AC90" s="171"/>
      <c r="AD90" s="171"/>
      <c r="AE90" s="171"/>
      <c r="AF90" s="171"/>
      <c r="AG90" s="171"/>
      <c r="AH90" s="171"/>
      <c r="AI90" s="171"/>
      <c r="AJ90" s="171"/>
      <c r="AK90" s="171"/>
      <c r="AL90" s="171"/>
      <c r="AM90" s="171"/>
      <c r="AN90" s="171"/>
      <c r="AO90" s="469"/>
    </row>
    <row r="91" spans="1:43" ht="17.100000000000001" customHeight="1" thickBot="1" x14ac:dyDescent="0.2">
      <c r="A91" s="5"/>
      <c r="B91" s="142"/>
      <c r="C91" s="139"/>
      <c r="D91" s="134" t="s">
        <v>239</v>
      </c>
      <c r="E91" s="134"/>
      <c r="F91" s="134"/>
      <c r="G91" s="134"/>
      <c r="H91" s="135"/>
      <c r="I91" s="513" t="s">
        <v>236</v>
      </c>
      <c r="J91" s="514"/>
      <c r="K91" s="515"/>
      <c r="L91" s="385" t="str">
        <f>IF(OR(L85&lt;&gt;"",L86&lt;&gt;"",L87&lt;&gt;"",L88&lt;&gt;"",L89&lt;&gt;"",L90&lt;&gt;""),SUM(L85:P90),"")</f>
        <v/>
      </c>
      <c r="M91" s="385"/>
      <c r="N91" s="385"/>
      <c r="O91" s="385"/>
      <c r="P91" s="385"/>
      <c r="Q91" s="385" t="str">
        <f>IF(Q71&lt;&gt;"",SUM(Q85:U90),"")</f>
        <v/>
      </c>
      <c r="R91" s="385"/>
      <c r="S91" s="385"/>
      <c r="T91" s="385"/>
      <c r="U91" s="385"/>
      <c r="V91" s="385" t="str">
        <f>IF(V71&lt;&gt;"",SUM(V85:Z90),"")</f>
        <v/>
      </c>
      <c r="W91" s="385"/>
      <c r="X91" s="385"/>
      <c r="Y91" s="385"/>
      <c r="Z91" s="385"/>
      <c r="AA91" s="385" t="str">
        <f>IF(AA71&lt;&gt;"",SUM(AA85:AE90),"")</f>
        <v/>
      </c>
      <c r="AB91" s="385"/>
      <c r="AC91" s="385"/>
      <c r="AD91" s="385"/>
      <c r="AE91" s="385"/>
      <c r="AF91" s="385" t="str">
        <f>IF(AF71&lt;&gt;"",SUM(AF85:AJ90),"")</f>
        <v/>
      </c>
      <c r="AG91" s="385"/>
      <c r="AH91" s="385"/>
      <c r="AI91" s="385"/>
      <c r="AJ91" s="385"/>
      <c r="AK91" s="385" t="str">
        <f>IF(AK71&lt;&gt;"",SUM(AK85:AO90),"")</f>
        <v/>
      </c>
      <c r="AL91" s="385"/>
      <c r="AM91" s="385"/>
      <c r="AN91" s="385"/>
      <c r="AO91" s="385"/>
    </row>
    <row r="92" spans="1:43" ht="17.100000000000001" customHeight="1" thickBot="1" x14ac:dyDescent="0.2">
      <c r="A92" s="5"/>
      <c r="B92" s="143"/>
      <c r="C92" s="140"/>
      <c r="D92" s="136"/>
      <c r="E92" s="136"/>
      <c r="F92" s="136"/>
      <c r="G92" s="136"/>
      <c r="H92" s="137"/>
      <c r="I92" s="145" t="s">
        <v>250</v>
      </c>
      <c r="J92" s="146"/>
      <c r="K92" s="147"/>
      <c r="L92" s="383"/>
      <c r="M92" s="383"/>
      <c r="N92" s="383"/>
      <c r="O92" s="383"/>
      <c r="P92" s="383"/>
      <c r="Q92" s="383"/>
      <c r="R92" s="383"/>
      <c r="S92" s="383"/>
      <c r="T92" s="383"/>
      <c r="U92" s="383"/>
      <c r="V92" s="383"/>
      <c r="W92" s="383"/>
      <c r="X92" s="383"/>
      <c r="Y92" s="383"/>
      <c r="Z92" s="383"/>
      <c r="AA92" s="383"/>
      <c r="AB92" s="383"/>
      <c r="AC92" s="383"/>
      <c r="AD92" s="383"/>
      <c r="AE92" s="383"/>
      <c r="AF92" s="383"/>
      <c r="AG92" s="383"/>
      <c r="AH92" s="383"/>
      <c r="AI92" s="383"/>
      <c r="AJ92" s="383"/>
      <c r="AK92" s="383"/>
      <c r="AL92" s="383"/>
      <c r="AM92" s="383"/>
      <c r="AN92" s="383"/>
      <c r="AO92" s="383"/>
    </row>
    <row r="93" spans="1:43" ht="10.5" customHeight="1" thickTop="1" thickBot="1" x14ac:dyDescent="0.2">
      <c r="A93" s="5"/>
      <c r="B93" s="426" t="s">
        <v>213</v>
      </c>
      <c r="C93" s="256" t="s">
        <v>59</v>
      </c>
      <c r="D93" s="257"/>
      <c r="E93" s="257"/>
      <c r="F93" s="257"/>
      <c r="G93" s="412" t="s">
        <v>244</v>
      </c>
      <c r="H93" s="412"/>
      <c r="I93" s="412"/>
      <c r="J93" s="509" t="s">
        <v>257</v>
      </c>
      <c r="K93" s="509"/>
      <c r="L93" s="509"/>
      <c r="M93" s="509"/>
      <c r="N93" s="509"/>
      <c r="O93" s="509"/>
      <c r="P93" s="509"/>
      <c r="Q93" s="510"/>
      <c r="R93" s="264" t="s">
        <v>325</v>
      </c>
      <c r="S93" s="265"/>
      <c r="T93" s="265"/>
      <c r="U93" s="265"/>
      <c r="V93" s="265"/>
      <c r="W93" s="265"/>
      <c r="X93" s="260" t="s">
        <v>306</v>
      </c>
      <c r="Y93" s="260"/>
      <c r="Z93" s="260"/>
      <c r="AA93" s="260"/>
      <c r="AB93" s="261"/>
      <c r="AC93" s="268" t="s">
        <v>326</v>
      </c>
      <c r="AD93" s="268"/>
      <c r="AE93" s="268"/>
      <c r="AF93" s="268"/>
      <c r="AG93" s="269"/>
      <c r="AH93" s="272" t="s">
        <v>79</v>
      </c>
      <c r="AI93" s="273"/>
      <c r="AJ93" s="273"/>
      <c r="AK93" s="273"/>
      <c r="AL93" s="273"/>
      <c r="AM93" s="273"/>
      <c r="AN93" s="273"/>
      <c r="AO93" s="273"/>
      <c r="AQ93" s="99" t="str">
        <f>IF(G93="自宅　　　　　自宅外","※『通学区分』の「自宅」または「自宅外」を選択してください。","")</f>
        <v>※『通学区分』の「自宅」または「自宅外」を選択してください。</v>
      </c>
    </row>
    <row r="94" spans="1:43" ht="10.5" customHeight="1" thickBot="1" x14ac:dyDescent="0.2">
      <c r="A94" s="5"/>
      <c r="B94" s="427"/>
      <c r="C94" s="258"/>
      <c r="D94" s="259"/>
      <c r="E94" s="259"/>
      <c r="F94" s="259"/>
      <c r="G94" s="413"/>
      <c r="H94" s="413"/>
      <c r="I94" s="413"/>
      <c r="J94" s="511"/>
      <c r="K94" s="511"/>
      <c r="L94" s="511"/>
      <c r="M94" s="511"/>
      <c r="N94" s="511"/>
      <c r="O94" s="511"/>
      <c r="P94" s="511"/>
      <c r="Q94" s="512"/>
      <c r="R94" s="266"/>
      <c r="S94" s="267"/>
      <c r="T94" s="267"/>
      <c r="U94" s="267"/>
      <c r="V94" s="267"/>
      <c r="W94" s="267"/>
      <c r="X94" s="262"/>
      <c r="Y94" s="262"/>
      <c r="Z94" s="262"/>
      <c r="AA94" s="262"/>
      <c r="AB94" s="263"/>
      <c r="AC94" s="268"/>
      <c r="AD94" s="268"/>
      <c r="AE94" s="268"/>
      <c r="AF94" s="268"/>
      <c r="AG94" s="269"/>
      <c r="AH94" s="272"/>
      <c r="AI94" s="273"/>
      <c r="AJ94" s="273"/>
      <c r="AK94" s="273"/>
      <c r="AL94" s="273"/>
      <c r="AM94" s="273"/>
      <c r="AN94" s="273"/>
      <c r="AO94" s="273"/>
      <c r="AQ94" s="88" t="str">
        <f>IF(J93="東京キャンパス　　　筑波キャンパス","※「東京キャンパス」または「筑波キャンパス」を選択してください。","")</f>
        <v>※「東京キャンパス」または「筑波キャンパス」を選択してください。</v>
      </c>
    </row>
    <row r="95" spans="1:43" ht="8.25" customHeight="1" thickBot="1" x14ac:dyDescent="0.2">
      <c r="A95" s="5"/>
      <c r="B95" s="427"/>
      <c r="C95" s="283" t="s">
        <v>328</v>
      </c>
      <c r="D95" s="284"/>
      <c r="E95" s="284"/>
      <c r="F95" s="284"/>
      <c r="G95" s="284"/>
      <c r="H95" s="353" t="s">
        <v>194</v>
      </c>
      <c r="I95" s="354"/>
      <c r="J95" s="354"/>
      <c r="K95" s="354"/>
      <c r="L95" s="354"/>
      <c r="M95" s="355"/>
      <c r="N95" s="355"/>
      <c r="O95" s="355"/>
      <c r="P95" s="355"/>
      <c r="Q95" s="355"/>
      <c r="R95" s="355"/>
      <c r="S95" s="465" t="s">
        <v>195</v>
      </c>
      <c r="T95" s="354"/>
      <c r="U95" s="354"/>
      <c r="V95" s="354"/>
      <c r="W95" s="354"/>
      <c r="X95" s="354"/>
      <c r="Y95" s="466"/>
      <c r="Z95" s="466"/>
      <c r="AA95" s="466"/>
      <c r="AB95" s="467"/>
      <c r="AC95" s="406" t="s">
        <v>329</v>
      </c>
      <c r="AD95" s="407"/>
      <c r="AE95" s="407"/>
      <c r="AF95" s="407"/>
      <c r="AG95" s="408"/>
      <c r="AH95" s="468" t="s">
        <v>53</v>
      </c>
      <c r="AI95" s="273"/>
      <c r="AJ95" s="273"/>
      <c r="AK95" s="273"/>
      <c r="AL95" s="273"/>
      <c r="AM95" s="273"/>
      <c r="AN95" s="273"/>
      <c r="AO95" s="273"/>
      <c r="AQ95" s="88" t="str">
        <f>IF(AND(X93="有　・　無",H96="（全免・半免・1/3免除・1/4免除・不許可・未申請）",S96="（全免・半免・1/3免除・1/4免除・不許可・未申請）"),"※『入学料免除申請の有無（2020年度）』を選択してください。","")</f>
        <v/>
      </c>
    </row>
    <row r="96" spans="1:43" ht="19.5" customHeight="1" thickBot="1" x14ac:dyDescent="0.2">
      <c r="A96" s="5"/>
      <c r="B96" s="428"/>
      <c r="C96" s="285"/>
      <c r="D96" s="286"/>
      <c r="E96" s="286"/>
      <c r="F96" s="286"/>
      <c r="G96" s="286"/>
      <c r="H96" s="356" t="s">
        <v>305</v>
      </c>
      <c r="I96" s="357"/>
      <c r="J96" s="357"/>
      <c r="K96" s="357"/>
      <c r="L96" s="357"/>
      <c r="M96" s="358"/>
      <c r="N96" s="358"/>
      <c r="O96" s="358"/>
      <c r="P96" s="358"/>
      <c r="Q96" s="358"/>
      <c r="R96" s="358"/>
      <c r="S96" s="454" t="s">
        <v>302</v>
      </c>
      <c r="T96" s="455"/>
      <c r="U96" s="455"/>
      <c r="V96" s="455"/>
      <c r="W96" s="455"/>
      <c r="X96" s="455"/>
      <c r="Y96" s="456"/>
      <c r="Z96" s="456"/>
      <c r="AA96" s="456"/>
      <c r="AB96" s="457"/>
      <c r="AC96" s="409"/>
      <c r="AD96" s="410"/>
      <c r="AE96" s="410"/>
      <c r="AF96" s="410"/>
      <c r="AG96" s="411"/>
      <c r="AH96" s="468"/>
      <c r="AI96" s="273"/>
      <c r="AJ96" s="273"/>
      <c r="AK96" s="273"/>
      <c r="AL96" s="273"/>
      <c r="AM96" s="273"/>
      <c r="AN96" s="273"/>
      <c r="AO96" s="273"/>
      <c r="AQ96" s="88" t="str">
        <f>IF(AND(X93="有　・　無　　　　　　　　・内部進学により不徴収"),"※『入学料免除申請の有無（2025年度）』を選択してください。","")</f>
        <v>※『入学料免除申請の有無（2025年度）』を選択してください。</v>
      </c>
    </row>
    <row r="97" spans="1:43" ht="3.75" customHeight="1" thickBot="1" x14ac:dyDescent="0.2">
      <c r="A97" s="5"/>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row>
    <row r="98" spans="1:43" ht="9.75" customHeight="1" x14ac:dyDescent="0.15">
      <c r="A98" s="5"/>
      <c r="B98" s="498" t="s">
        <v>200</v>
      </c>
      <c r="C98" s="499"/>
      <c r="D98" s="499"/>
      <c r="E98" s="499"/>
      <c r="F98" s="499"/>
      <c r="G98" s="388"/>
      <c r="H98" s="388"/>
      <c r="I98" s="388"/>
      <c r="J98" s="388"/>
      <c r="K98" s="388"/>
      <c r="L98" s="388"/>
      <c r="M98" s="388"/>
      <c r="N98" s="388"/>
      <c r="O98" s="388"/>
      <c r="P98" s="388"/>
      <c r="Q98" s="388"/>
      <c r="R98" s="388"/>
      <c r="S98" s="388"/>
      <c r="T98" s="388"/>
      <c r="U98" s="388"/>
      <c r="V98" s="388"/>
      <c r="W98" s="388"/>
      <c r="X98" s="388"/>
      <c r="Y98" s="388"/>
      <c r="Z98" s="388"/>
      <c r="AA98" s="388"/>
      <c r="AB98" s="388"/>
      <c r="AC98" s="388"/>
      <c r="AD98" s="388"/>
      <c r="AE98" s="388"/>
      <c r="AF98" s="389"/>
      <c r="AG98" s="452" t="s">
        <v>327</v>
      </c>
      <c r="AH98" s="453"/>
      <c r="AI98" s="453"/>
      <c r="AJ98" s="453"/>
      <c r="AK98" s="453"/>
      <c r="AL98" s="453"/>
      <c r="AM98" s="453"/>
      <c r="AN98" s="453"/>
      <c r="AO98" s="453"/>
    </row>
    <row r="99" spans="1:43" ht="11.25" customHeight="1" x14ac:dyDescent="0.15">
      <c r="A99" s="5"/>
      <c r="B99" s="500"/>
      <c r="C99" s="501"/>
      <c r="D99" s="501"/>
      <c r="E99" s="501"/>
      <c r="F99" s="501"/>
      <c r="G99" s="390"/>
      <c r="H99" s="390"/>
      <c r="I99" s="390"/>
      <c r="J99" s="390"/>
      <c r="K99" s="390"/>
      <c r="L99" s="390"/>
      <c r="M99" s="390"/>
      <c r="N99" s="390"/>
      <c r="O99" s="390"/>
      <c r="P99" s="390"/>
      <c r="Q99" s="390"/>
      <c r="R99" s="390"/>
      <c r="S99" s="390"/>
      <c r="T99" s="390"/>
      <c r="U99" s="390"/>
      <c r="V99" s="390"/>
      <c r="W99" s="390"/>
      <c r="X99" s="390"/>
      <c r="Y99" s="390"/>
      <c r="Z99" s="390"/>
      <c r="AA99" s="390"/>
      <c r="AB99" s="390"/>
      <c r="AC99" s="390"/>
      <c r="AD99" s="390"/>
      <c r="AE99" s="390"/>
      <c r="AF99" s="391"/>
      <c r="AG99" s="449"/>
      <c r="AH99" s="450"/>
      <c r="AI99" s="450"/>
      <c r="AJ99" s="450"/>
      <c r="AK99" s="450"/>
      <c r="AL99" s="450"/>
      <c r="AM99" s="451"/>
      <c r="AN99" s="447" t="s">
        <v>53</v>
      </c>
      <c r="AO99" s="448"/>
      <c r="AQ99" s="88" t="str">
        <f>IF(AND(G98&lt;&gt;"",AG99=0),"※『受給額（2023年額）』が未入力です。","")</f>
        <v/>
      </c>
    </row>
    <row r="100" spans="1:43" ht="8.25" customHeight="1" x14ac:dyDescent="0.15">
      <c r="A100" s="5"/>
      <c r="B100" s="502" t="s">
        <v>330</v>
      </c>
      <c r="C100" s="188" t="s">
        <v>60</v>
      </c>
      <c r="D100" s="188"/>
      <c r="E100" s="188" t="s">
        <v>29</v>
      </c>
      <c r="F100" s="188"/>
      <c r="G100" s="188"/>
      <c r="H100" s="188"/>
      <c r="I100" s="188"/>
      <c r="J100" s="188" t="s">
        <v>38</v>
      </c>
      <c r="K100" s="188"/>
      <c r="L100" s="305" t="s">
        <v>83</v>
      </c>
      <c r="M100" s="305"/>
      <c r="N100" s="188" t="s">
        <v>61</v>
      </c>
      <c r="O100" s="188"/>
      <c r="P100" s="188"/>
      <c r="Q100" s="188"/>
      <c r="R100" s="188"/>
      <c r="S100" s="188"/>
      <c r="T100" s="188"/>
      <c r="U100" s="188"/>
      <c r="V100" s="188"/>
      <c r="W100" s="188"/>
      <c r="X100" s="188"/>
      <c r="Y100" s="188"/>
      <c r="Z100" s="188"/>
      <c r="AA100" s="188"/>
      <c r="AB100" s="188"/>
      <c r="AC100" s="188" t="s">
        <v>59</v>
      </c>
      <c r="AD100" s="188"/>
      <c r="AE100" s="188"/>
      <c r="AF100" s="400" t="s">
        <v>332</v>
      </c>
      <c r="AG100" s="400"/>
      <c r="AH100" s="400"/>
      <c r="AI100" s="400"/>
      <c r="AJ100" s="400"/>
      <c r="AK100" s="400"/>
      <c r="AL100" s="400"/>
      <c r="AM100" s="400"/>
      <c r="AN100" s="400"/>
      <c r="AO100" s="401"/>
    </row>
    <row r="101" spans="1:43" ht="8.25" customHeight="1" x14ac:dyDescent="0.15">
      <c r="A101" s="5"/>
      <c r="B101" s="502"/>
      <c r="C101" s="188"/>
      <c r="D101" s="188"/>
      <c r="E101" s="188"/>
      <c r="F101" s="188"/>
      <c r="G101" s="188"/>
      <c r="H101" s="188"/>
      <c r="I101" s="188"/>
      <c r="J101" s="188"/>
      <c r="K101" s="188"/>
      <c r="L101" s="305"/>
      <c r="M101" s="305"/>
      <c r="N101" s="188"/>
      <c r="O101" s="188"/>
      <c r="P101" s="188"/>
      <c r="Q101" s="188"/>
      <c r="R101" s="188"/>
      <c r="S101" s="188"/>
      <c r="T101" s="188"/>
      <c r="U101" s="188"/>
      <c r="V101" s="188"/>
      <c r="W101" s="188"/>
      <c r="X101" s="188"/>
      <c r="Y101" s="188"/>
      <c r="Z101" s="188"/>
      <c r="AA101" s="188"/>
      <c r="AB101" s="188"/>
      <c r="AC101" s="188"/>
      <c r="AD101" s="188"/>
      <c r="AE101" s="188"/>
      <c r="AF101" s="396" t="s">
        <v>56</v>
      </c>
      <c r="AG101" s="396"/>
      <c r="AH101" s="396"/>
      <c r="AI101" s="396"/>
      <c r="AJ101" s="396"/>
      <c r="AK101" s="396"/>
      <c r="AL101" s="397"/>
      <c r="AM101" s="442" t="s">
        <v>54</v>
      </c>
      <c r="AN101" s="443"/>
      <c r="AO101" s="444"/>
      <c r="AQ101" s="436" t="str">
        <f>IF(OR(AND(E103&lt;&gt;"",C103=""),AND(E105&lt;&gt;"",C105=""),AND(E107&lt;&gt;"",C107=""),AND(E109&lt;&gt;"",C109="")),"※就学者の『続柄』が未入力です。","")</f>
        <v/>
      </c>
    </row>
    <row r="102" spans="1:43" ht="8.25" customHeight="1" x14ac:dyDescent="0.15">
      <c r="A102" s="5"/>
      <c r="B102" s="502"/>
      <c r="C102" s="188"/>
      <c r="D102" s="188"/>
      <c r="E102" s="188"/>
      <c r="F102" s="188"/>
      <c r="G102" s="188"/>
      <c r="H102" s="188"/>
      <c r="I102" s="188"/>
      <c r="J102" s="188"/>
      <c r="K102" s="188"/>
      <c r="L102" s="305"/>
      <c r="M102" s="305"/>
      <c r="N102" s="188"/>
      <c r="O102" s="188"/>
      <c r="P102" s="188"/>
      <c r="Q102" s="188"/>
      <c r="R102" s="188"/>
      <c r="S102" s="188"/>
      <c r="T102" s="188"/>
      <c r="U102" s="188"/>
      <c r="V102" s="188"/>
      <c r="W102" s="188"/>
      <c r="X102" s="188"/>
      <c r="Y102" s="188"/>
      <c r="Z102" s="188"/>
      <c r="AA102" s="188"/>
      <c r="AB102" s="188"/>
      <c r="AC102" s="188"/>
      <c r="AD102" s="188"/>
      <c r="AE102" s="188"/>
      <c r="AF102" s="398" t="s">
        <v>58</v>
      </c>
      <c r="AG102" s="398"/>
      <c r="AH102" s="399"/>
      <c r="AI102" s="393" t="s">
        <v>57</v>
      </c>
      <c r="AJ102" s="394"/>
      <c r="AK102" s="394"/>
      <c r="AL102" s="395"/>
      <c r="AM102" s="445" t="s">
        <v>55</v>
      </c>
      <c r="AN102" s="398"/>
      <c r="AO102" s="446"/>
      <c r="AQ102" s="436"/>
    </row>
    <row r="103" spans="1:43" ht="12" customHeight="1" x14ac:dyDescent="0.15">
      <c r="A103" s="5"/>
      <c r="B103" s="502"/>
      <c r="C103" s="302"/>
      <c r="D103" s="302"/>
      <c r="E103" s="302"/>
      <c r="F103" s="302"/>
      <c r="G103" s="302"/>
      <c r="H103" s="302"/>
      <c r="I103" s="302"/>
      <c r="J103" s="302"/>
      <c r="K103" s="302"/>
      <c r="L103" s="303" t="s">
        <v>202</v>
      </c>
      <c r="M103" s="303"/>
      <c r="N103" s="307" t="s">
        <v>245</v>
      </c>
      <c r="O103" s="307"/>
      <c r="P103" s="307"/>
      <c r="Q103" s="307"/>
      <c r="R103" s="307"/>
      <c r="S103" s="307"/>
      <c r="T103" s="307"/>
      <c r="U103" s="307"/>
      <c r="V103" s="307"/>
      <c r="W103" s="307"/>
      <c r="X103" s="307"/>
      <c r="Y103" s="307"/>
      <c r="Z103" s="307"/>
      <c r="AA103" s="307"/>
      <c r="AB103" s="307"/>
      <c r="AC103" s="304" t="s">
        <v>203</v>
      </c>
      <c r="AD103" s="304"/>
      <c r="AE103" s="304"/>
      <c r="AF103" s="304" t="s">
        <v>205</v>
      </c>
      <c r="AG103" s="304"/>
      <c r="AH103" s="304"/>
      <c r="AI103" s="304" t="s">
        <v>308</v>
      </c>
      <c r="AJ103" s="304"/>
      <c r="AK103" s="304"/>
      <c r="AL103" s="304"/>
      <c r="AM103" s="346"/>
      <c r="AN103" s="301"/>
      <c r="AO103" s="347"/>
      <c r="AQ103" s="88" t="str">
        <f>IF(OR(AND(E103&lt;&gt;"",J103=""),AND(E105&lt;&gt;"",J105=""),AND(E107&lt;&gt;"",J107=""),AND(E109&lt;&gt;"",J109="")),"※就学者の『年齢』が未入力です。","")</f>
        <v/>
      </c>
    </row>
    <row r="104" spans="1:43" ht="12.75" customHeight="1" x14ac:dyDescent="0.15">
      <c r="A104" s="5"/>
      <c r="B104" s="502"/>
      <c r="C104" s="302"/>
      <c r="D104" s="302"/>
      <c r="E104" s="302"/>
      <c r="F104" s="302"/>
      <c r="G104" s="302"/>
      <c r="H104" s="302"/>
      <c r="I104" s="302"/>
      <c r="J104" s="302"/>
      <c r="K104" s="302"/>
      <c r="L104" s="303"/>
      <c r="M104" s="303"/>
      <c r="N104" s="402" t="s">
        <v>62</v>
      </c>
      <c r="O104" s="403"/>
      <c r="P104" s="290"/>
      <c r="Q104" s="290"/>
      <c r="R104" s="291"/>
      <c r="S104" s="291"/>
      <c r="T104" s="291"/>
      <c r="U104" s="292"/>
      <c r="V104" s="102" t="s">
        <v>249</v>
      </c>
      <c r="W104" s="93"/>
      <c r="X104" s="308" t="s">
        <v>193</v>
      </c>
      <c r="Y104" s="309"/>
      <c r="Z104" s="488"/>
      <c r="AA104" s="488"/>
      <c r="AB104" s="50" t="s">
        <v>63</v>
      </c>
      <c r="AC104" s="304"/>
      <c r="AD104" s="304"/>
      <c r="AE104" s="304"/>
      <c r="AF104" s="304"/>
      <c r="AG104" s="304"/>
      <c r="AH104" s="304"/>
      <c r="AI104" s="304"/>
      <c r="AJ104" s="304"/>
      <c r="AK104" s="304"/>
      <c r="AL104" s="304"/>
      <c r="AM104" s="346"/>
      <c r="AN104" s="301"/>
      <c r="AO104" s="347"/>
      <c r="AQ104" s="88" t="str">
        <f>IF(OR(AND(E103&lt;&gt;"",L103="国立　　　公立　　　私立"),AND(E105&lt;&gt;"",L105="国立　　　公立　　　私立"),AND(E107&lt;&gt;"",L107="国立　　　公立　　　私立"),AND(E109&lt;&gt;"",L109="国立　　　公立　　　私立")),"※『設置区分』を選択してください。","")</f>
        <v/>
      </c>
    </row>
    <row r="105" spans="1:43" ht="12" customHeight="1" x14ac:dyDescent="0.15">
      <c r="A105" s="5"/>
      <c r="B105" s="502"/>
      <c r="C105" s="302"/>
      <c r="D105" s="302"/>
      <c r="E105" s="302"/>
      <c r="F105" s="302"/>
      <c r="G105" s="302"/>
      <c r="H105" s="302"/>
      <c r="I105" s="302"/>
      <c r="J105" s="302"/>
      <c r="K105" s="302"/>
      <c r="L105" s="303" t="s">
        <v>202</v>
      </c>
      <c r="M105" s="303"/>
      <c r="N105" s="307" t="s">
        <v>245</v>
      </c>
      <c r="O105" s="307"/>
      <c r="P105" s="307"/>
      <c r="Q105" s="307"/>
      <c r="R105" s="307"/>
      <c r="S105" s="307"/>
      <c r="T105" s="307"/>
      <c r="U105" s="307"/>
      <c r="V105" s="307"/>
      <c r="W105" s="307"/>
      <c r="X105" s="307"/>
      <c r="Y105" s="307"/>
      <c r="Z105" s="307"/>
      <c r="AA105" s="307"/>
      <c r="AB105" s="307"/>
      <c r="AC105" s="304" t="s">
        <v>203</v>
      </c>
      <c r="AD105" s="304"/>
      <c r="AE105" s="304"/>
      <c r="AF105" s="304" t="s">
        <v>205</v>
      </c>
      <c r="AG105" s="304"/>
      <c r="AH105" s="304"/>
      <c r="AI105" s="304" t="s">
        <v>205</v>
      </c>
      <c r="AJ105" s="304"/>
      <c r="AK105" s="304"/>
      <c r="AL105" s="304"/>
      <c r="AM105" s="346"/>
      <c r="AN105" s="301"/>
      <c r="AO105" s="347"/>
      <c r="AQ105" s="88" t="str">
        <f>IF(OR(AND(E103&lt;&gt;"",N103="小学校　中学校　高校　大学　高専　専修学校（高等課程）　専修学校（専門課程）"),AND(E105&lt;&gt;"",N105="小学校　中学校　高校　大学　高専　専修学校（高等課程）　専修学校（専門課程）"),AND(E107&lt;&gt;"",N107="小学校　中学校　高校　大学　高専　専修学校（高等課程）　専修学校（専門課程）"),AND(E109&lt;&gt;"",N109="小学校　中学校　高校　大学　高専　専修学校（高等課程）　専修学校（専門課程）")),"※『学校区分』を選択してください。","")</f>
        <v/>
      </c>
    </row>
    <row r="106" spans="1:43" ht="12.75" customHeight="1" x14ac:dyDescent="0.15">
      <c r="A106" s="5"/>
      <c r="B106" s="502"/>
      <c r="C106" s="302"/>
      <c r="D106" s="302"/>
      <c r="E106" s="302"/>
      <c r="F106" s="302"/>
      <c r="G106" s="302"/>
      <c r="H106" s="302"/>
      <c r="I106" s="302"/>
      <c r="J106" s="302"/>
      <c r="K106" s="302"/>
      <c r="L106" s="303"/>
      <c r="M106" s="303"/>
      <c r="N106" s="402" t="s">
        <v>62</v>
      </c>
      <c r="O106" s="403"/>
      <c r="P106" s="290"/>
      <c r="Q106" s="290"/>
      <c r="R106" s="291"/>
      <c r="S106" s="291"/>
      <c r="T106" s="291"/>
      <c r="U106" s="292"/>
      <c r="V106" s="102" t="s">
        <v>249</v>
      </c>
      <c r="W106" s="93"/>
      <c r="X106" s="308" t="s">
        <v>193</v>
      </c>
      <c r="Y106" s="309"/>
      <c r="Z106" s="488"/>
      <c r="AA106" s="488"/>
      <c r="AB106" s="50" t="s">
        <v>63</v>
      </c>
      <c r="AC106" s="304"/>
      <c r="AD106" s="304"/>
      <c r="AE106" s="304"/>
      <c r="AF106" s="304"/>
      <c r="AG106" s="304"/>
      <c r="AH106" s="304"/>
      <c r="AI106" s="304"/>
      <c r="AJ106" s="304"/>
      <c r="AK106" s="304"/>
      <c r="AL106" s="304"/>
      <c r="AM106" s="346"/>
      <c r="AN106" s="301"/>
      <c r="AO106" s="347"/>
      <c r="AQ106" s="88" t="str">
        <f>IF(OR(AND(E103&lt;&gt;"",P104=""),AND(E105&lt;&gt;"",P106=""),AND(E107&lt;&gt;"",P108=""),AND(E109&lt;&gt;"",P110="")),"※『学校名』が未入力です。","")</f>
        <v/>
      </c>
    </row>
    <row r="107" spans="1:43" ht="12" customHeight="1" x14ac:dyDescent="0.15">
      <c r="A107" s="5"/>
      <c r="B107" s="502"/>
      <c r="C107" s="302"/>
      <c r="D107" s="302"/>
      <c r="E107" s="302"/>
      <c r="F107" s="302"/>
      <c r="G107" s="302"/>
      <c r="H107" s="302"/>
      <c r="I107" s="302"/>
      <c r="J107" s="302"/>
      <c r="K107" s="302"/>
      <c r="L107" s="303" t="s">
        <v>202</v>
      </c>
      <c r="M107" s="303"/>
      <c r="N107" s="307" t="s">
        <v>245</v>
      </c>
      <c r="O107" s="307"/>
      <c r="P107" s="307"/>
      <c r="Q107" s="307"/>
      <c r="R107" s="307"/>
      <c r="S107" s="307"/>
      <c r="T107" s="307"/>
      <c r="U107" s="307"/>
      <c r="V107" s="307"/>
      <c r="W107" s="307"/>
      <c r="X107" s="307"/>
      <c r="Y107" s="307"/>
      <c r="Z107" s="307"/>
      <c r="AA107" s="307"/>
      <c r="AB107" s="307"/>
      <c r="AC107" s="304" t="s">
        <v>203</v>
      </c>
      <c r="AD107" s="304"/>
      <c r="AE107" s="304"/>
      <c r="AF107" s="304" t="s">
        <v>206</v>
      </c>
      <c r="AG107" s="304"/>
      <c r="AH107" s="304"/>
      <c r="AI107" s="304" t="s">
        <v>206</v>
      </c>
      <c r="AJ107" s="304"/>
      <c r="AK107" s="304"/>
      <c r="AL107" s="304"/>
      <c r="AM107" s="346"/>
      <c r="AN107" s="301"/>
      <c r="AO107" s="347"/>
      <c r="AQ107" s="88" t="str">
        <f>IF(OR(AND(E103&lt;&gt;"",W104=""),AND(E105&lt;&gt;"",W106=""),AND(E107&lt;&gt;"",W108=""),AND(E109&lt;&gt;"",W110="")),"※『入学年度』が未入力です。","")</f>
        <v/>
      </c>
    </row>
    <row r="108" spans="1:43" ht="12.75" customHeight="1" x14ac:dyDescent="0.15">
      <c r="A108" s="5"/>
      <c r="B108" s="502"/>
      <c r="C108" s="302"/>
      <c r="D108" s="302"/>
      <c r="E108" s="302"/>
      <c r="F108" s="302"/>
      <c r="G108" s="302"/>
      <c r="H108" s="302"/>
      <c r="I108" s="302"/>
      <c r="J108" s="302"/>
      <c r="K108" s="302"/>
      <c r="L108" s="303"/>
      <c r="M108" s="303"/>
      <c r="N108" s="402" t="s">
        <v>62</v>
      </c>
      <c r="O108" s="403"/>
      <c r="P108" s="290"/>
      <c r="Q108" s="290"/>
      <c r="R108" s="291"/>
      <c r="S108" s="291"/>
      <c r="T108" s="291"/>
      <c r="U108" s="292"/>
      <c r="V108" s="102" t="s">
        <v>249</v>
      </c>
      <c r="W108" s="93"/>
      <c r="X108" s="306" t="s">
        <v>193</v>
      </c>
      <c r="Y108" s="306"/>
      <c r="Z108" s="488"/>
      <c r="AA108" s="488"/>
      <c r="AB108" s="50" t="s">
        <v>63</v>
      </c>
      <c r="AC108" s="304"/>
      <c r="AD108" s="304"/>
      <c r="AE108" s="304"/>
      <c r="AF108" s="304"/>
      <c r="AG108" s="304"/>
      <c r="AH108" s="304"/>
      <c r="AI108" s="304"/>
      <c r="AJ108" s="304"/>
      <c r="AK108" s="304"/>
      <c r="AL108" s="304"/>
      <c r="AM108" s="346"/>
      <c r="AN108" s="301"/>
      <c r="AO108" s="347"/>
      <c r="AQ108" s="88" t="str">
        <f>IF(OR(AND(E103&lt;&gt;"",Z104=""),AND(E105&lt;&gt;"",Z106=""),AND(E107&lt;&gt;"",Z108=""),AND(E109&lt;&gt;"",Z110="")),"※『学年』が未入力です。","")</f>
        <v/>
      </c>
    </row>
    <row r="109" spans="1:43" ht="12" customHeight="1" x14ac:dyDescent="0.15">
      <c r="A109" s="5"/>
      <c r="B109" s="502"/>
      <c r="C109" s="302"/>
      <c r="D109" s="302"/>
      <c r="E109" s="302"/>
      <c r="F109" s="302"/>
      <c r="G109" s="302"/>
      <c r="H109" s="302"/>
      <c r="I109" s="302"/>
      <c r="J109" s="302"/>
      <c r="K109" s="302"/>
      <c r="L109" s="303" t="s">
        <v>202</v>
      </c>
      <c r="M109" s="303"/>
      <c r="N109" s="307" t="s">
        <v>245</v>
      </c>
      <c r="O109" s="307"/>
      <c r="P109" s="307"/>
      <c r="Q109" s="307"/>
      <c r="R109" s="307"/>
      <c r="S109" s="307"/>
      <c r="T109" s="307"/>
      <c r="U109" s="307"/>
      <c r="V109" s="307"/>
      <c r="W109" s="307"/>
      <c r="X109" s="307"/>
      <c r="Y109" s="307"/>
      <c r="Z109" s="307"/>
      <c r="AA109" s="307"/>
      <c r="AB109" s="307"/>
      <c r="AC109" s="304" t="s">
        <v>203</v>
      </c>
      <c r="AD109" s="304"/>
      <c r="AE109" s="304"/>
      <c r="AF109" s="304" t="s">
        <v>205</v>
      </c>
      <c r="AG109" s="304"/>
      <c r="AH109" s="304"/>
      <c r="AI109" s="304" t="s">
        <v>205</v>
      </c>
      <c r="AJ109" s="304"/>
      <c r="AK109" s="304"/>
      <c r="AL109" s="304"/>
      <c r="AM109" s="346"/>
      <c r="AN109" s="301"/>
      <c r="AO109" s="347"/>
      <c r="AQ109" s="88" t="str">
        <f>IF(OR(AND(E103&lt;&gt;"",AC103="自宅　　　　　　　自宅外"),AND(E105&lt;&gt;"",AC105="自宅　　　　　　　自宅外"),AND(E107&lt;&gt;"",AC107="自宅　　　　　　　自宅外"),AND(E109&lt;&gt;"",AC109="自宅　　　　　　　自宅外")),"※『通学区分』の「自宅」または「自宅外」を選択してください。","")</f>
        <v/>
      </c>
    </row>
    <row r="110" spans="1:43" ht="12.75" customHeight="1" thickBot="1" x14ac:dyDescent="0.2">
      <c r="A110" s="5"/>
      <c r="B110" s="503"/>
      <c r="C110" s="302"/>
      <c r="D110" s="302"/>
      <c r="E110" s="302"/>
      <c r="F110" s="302"/>
      <c r="G110" s="302"/>
      <c r="H110" s="302"/>
      <c r="I110" s="302"/>
      <c r="J110" s="302"/>
      <c r="K110" s="302"/>
      <c r="L110" s="303"/>
      <c r="M110" s="303"/>
      <c r="N110" s="287" t="s">
        <v>62</v>
      </c>
      <c r="O110" s="288"/>
      <c r="P110" s="290"/>
      <c r="Q110" s="290"/>
      <c r="R110" s="291"/>
      <c r="S110" s="291"/>
      <c r="T110" s="291"/>
      <c r="U110" s="292"/>
      <c r="V110" s="102" t="s">
        <v>249</v>
      </c>
      <c r="W110" s="93"/>
      <c r="X110" s="293" t="s">
        <v>193</v>
      </c>
      <c r="Y110" s="294"/>
      <c r="Z110" s="488"/>
      <c r="AA110" s="488"/>
      <c r="AB110" s="51" t="s">
        <v>63</v>
      </c>
      <c r="AC110" s="304"/>
      <c r="AD110" s="304"/>
      <c r="AE110" s="304"/>
      <c r="AF110" s="304"/>
      <c r="AG110" s="304"/>
      <c r="AH110" s="304"/>
      <c r="AI110" s="304"/>
      <c r="AJ110" s="304"/>
      <c r="AK110" s="304"/>
      <c r="AL110" s="304"/>
      <c r="AM110" s="392"/>
      <c r="AN110" s="404"/>
      <c r="AO110" s="405"/>
      <c r="AQ110" s="88" t="str">
        <f>IF(OR(AND(E103&lt;&gt;"",OR(N103="大学",N103="高専"),L103="国立",OR(AF103="無・全免・　　　　半免・一部",AI103="無・全免・　　　　半免・一部")),AND(E105&lt;&gt;"",OR(N105="大学",N105="高専"),L105="国立",OR(AF105="無・全免・　　　　半免・一部",AI105="無・全免・　　　　半免・一部")),AND(E107&lt;&gt;"",OR(N107="大学",N107="高専"),L107="国立",OR(AF107="無・全免・　　　　半免・一部",AI107="無・全免・　　　　半免・一部")),AND(E109&lt;&gt;"",OR(N109="大学",N109="高専"),L109="国立",OR(AF109="無・全免・　　　　半免・一部",AI109="無・全免・　　　　半免・一部"))),"※2020年度の『授業料免除状況』を選択してください。",IF(OR(AND(AF103&lt;&gt;"無・全免・　　　　半免・一部",AI103&lt;&gt;"無・全免・　　　　半免・一部",OR(AF103&lt;&gt;"無",AI103&lt;&gt;"無"),AO103=""),AND(AF105&lt;&gt;"無・全免・　　　　半免・一部",AI105&lt;&gt;"無・全免・　　　　半免・一部",OR(AF105&lt;&gt;"無",AI105&lt;&gt;"無"),AO105=""),AND(AF107&lt;&gt;"無・全免・　　　　半免・一部",AI107&lt;&gt;"無・全免・　　　　半免・一部",OR(AF107&lt;&gt;"無",AI107&lt;&gt;"無"),AO107=""),AND(AF109&lt;&gt;"無・全免・　　　　半免・一部",AI109&lt;&gt;"無・全免・　　　　半免・一部",OR(AF109&lt;&gt;"無",AI109&lt;&gt;"無"),AO109="")),"※2020年度の『授業料年額』を入力してください",""))</f>
        <v/>
      </c>
    </row>
    <row r="111" spans="1:43" ht="10.5" customHeight="1" thickBot="1" x14ac:dyDescent="0.2">
      <c r="A111" s="5"/>
      <c r="B111" s="431" t="s">
        <v>64</v>
      </c>
      <c r="C111" s="493" t="s">
        <v>214</v>
      </c>
      <c r="D111" s="493"/>
      <c r="E111" s="493"/>
      <c r="F111" s="493"/>
      <c r="G111" s="493"/>
      <c r="H111" s="493"/>
      <c r="I111" s="491" t="s">
        <v>65</v>
      </c>
      <c r="J111" s="489"/>
      <c r="K111" s="490"/>
      <c r="L111" s="490"/>
      <c r="M111" s="490"/>
      <c r="N111" s="62" t="s">
        <v>33</v>
      </c>
      <c r="O111" s="63" t="s">
        <v>68</v>
      </c>
      <c r="P111" s="490" t="s">
        <v>258</v>
      </c>
      <c r="Q111" s="490"/>
      <c r="R111" s="490"/>
      <c r="S111" s="490"/>
      <c r="T111" s="490"/>
      <c r="U111" s="490"/>
      <c r="V111" s="490"/>
      <c r="W111" s="490"/>
      <c r="X111" s="490"/>
      <c r="Y111" s="62"/>
      <c r="Z111" s="489" t="s">
        <v>67</v>
      </c>
      <c r="AA111" s="489"/>
      <c r="AB111" s="489"/>
      <c r="AC111" s="489"/>
      <c r="AD111" s="489"/>
      <c r="AE111" s="225" t="s">
        <v>66</v>
      </c>
      <c r="AF111" s="225"/>
      <c r="AG111" s="225"/>
      <c r="AH111" s="225"/>
      <c r="AI111" s="64"/>
      <c r="AJ111" s="297" t="s">
        <v>69</v>
      </c>
      <c r="AK111" s="297"/>
      <c r="AL111" s="297"/>
      <c r="AM111" s="297"/>
      <c r="AN111" s="297"/>
      <c r="AO111" s="297"/>
      <c r="AQ111" s="88" t="str">
        <f>IF(AND(リスト!E2=TRUE,AND(申請書!K111="",申請書!K112="")),"※障害者の『続柄』を入力してください。","")</f>
        <v/>
      </c>
    </row>
    <row r="112" spans="1:43" ht="10.5" customHeight="1" thickBot="1" x14ac:dyDescent="0.2">
      <c r="A112" s="5"/>
      <c r="B112" s="432"/>
      <c r="C112" s="493"/>
      <c r="D112" s="493"/>
      <c r="E112" s="493"/>
      <c r="F112" s="493"/>
      <c r="G112" s="493"/>
      <c r="H112" s="493"/>
      <c r="I112" s="299" t="s">
        <v>65</v>
      </c>
      <c r="J112" s="300"/>
      <c r="K112" s="224"/>
      <c r="L112" s="224"/>
      <c r="M112" s="224"/>
      <c r="N112" s="65" t="s">
        <v>33</v>
      </c>
      <c r="O112" s="66" t="s">
        <v>68</v>
      </c>
      <c r="P112" s="224" t="s">
        <v>258</v>
      </c>
      <c r="Q112" s="224"/>
      <c r="R112" s="224"/>
      <c r="S112" s="224"/>
      <c r="T112" s="224"/>
      <c r="U112" s="224"/>
      <c r="V112" s="224"/>
      <c r="W112" s="224"/>
      <c r="X112" s="224"/>
      <c r="Y112" s="65"/>
      <c r="Z112" s="300" t="s">
        <v>67</v>
      </c>
      <c r="AA112" s="300"/>
      <c r="AB112" s="300"/>
      <c r="AC112" s="300"/>
      <c r="AD112" s="300"/>
      <c r="AE112" s="289" t="s">
        <v>66</v>
      </c>
      <c r="AF112" s="289"/>
      <c r="AG112" s="289"/>
      <c r="AH112" s="289"/>
      <c r="AI112" s="67"/>
      <c r="AJ112" s="297"/>
      <c r="AK112" s="297"/>
      <c r="AL112" s="297"/>
      <c r="AM112" s="297"/>
      <c r="AN112" s="297"/>
      <c r="AO112" s="297"/>
      <c r="AQ112" s="88" t="str">
        <f>IF(OR(AND(K111&lt;&gt;"",OR(P111="障害者・要介護3以上",AE111="有・無")),AND(K112&lt;&gt;"",OR(P112="障害者・要介護3以上",AE112="有・無"))),"※『障害者』または『要介護3以上』のいずれかを選択し、『障害者年金』の有無を選択してください。","")</f>
        <v/>
      </c>
    </row>
    <row r="113" spans="1:45" ht="10.5" customHeight="1" thickBot="1" x14ac:dyDescent="0.2">
      <c r="A113" s="5"/>
      <c r="B113" s="432"/>
      <c r="C113" s="366" t="s">
        <v>215</v>
      </c>
      <c r="D113" s="366"/>
      <c r="E113" s="366"/>
      <c r="F113" s="366"/>
      <c r="G113" s="366"/>
      <c r="H113" s="366"/>
      <c r="I113" s="368" t="s">
        <v>65</v>
      </c>
      <c r="J113" s="367"/>
      <c r="K113" s="278"/>
      <c r="L113" s="278"/>
      <c r="M113" s="278"/>
      <c r="N113" s="58" t="s">
        <v>33</v>
      </c>
      <c r="O113" s="367" t="s">
        <v>70</v>
      </c>
      <c r="P113" s="367"/>
      <c r="Q113" s="75"/>
      <c r="R113" s="278"/>
      <c r="S113" s="278"/>
      <c r="T113" s="278"/>
      <c r="U113" s="278"/>
      <c r="V113" s="278"/>
      <c r="W113" s="278"/>
      <c r="X113" s="278"/>
      <c r="Y113" s="278"/>
      <c r="Z113" s="278"/>
      <c r="AA113" s="278"/>
      <c r="AB113" s="58" t="s">
        <v>33</v>
      </c>
      <c r="AC113" s="58"/>
      <c r="AD113" s="58"/>
      <c r="AE113" s="58"/>
      <c r="AF113" s="58"/>
      <c r="AG113" s="58"/>
      <c r="AH113" s="58"/>
      <c r="AI113" s="68"/>
      <c r="AJ113" s="297" t="s">
        <v>74</v>
      </c>
      <c r="AK113" s="297"/>
      <c r="AL113" s="297"/>
      <c r="AM113" s="297"/>
      <c r="AN113" s="297"/>
      <c r="AO113" s="297"/>
      <c r="AQ113" s="88" t="str">
        <f>IF(AND(リスト!E3=TRUE,AND(OR(K113="",R113=""),OR(K115="",R115=""))),"※長期療養者の『続柄』及び『氏名』を入力してください。",IF(OR(AND(K113&lt;&gt;"",R113=""),AND(K115&lt;&gt;"",R115="")),"※長期療養者の『氏名』を入力してください。",""))</f>
        <v/>
      </c>
    </row>
    <row r="114" spans="1:45" ht="10.5" customHeight="1" thickBot="1" x14ac:dyDescent="0.2">
      <c r="A114" s="5"/>
      <c r="B114" s="432"/>
      <c r="C114" s="366"/>
      <c r="D114" s="366"/>
      <c r="E114" s="366"/>
      <c r="F114" s="366"/>
      <c r="G114" s="366"/>
      <c r="H114" s="366"/>
      <c r="I114" s="381" t="s">
        <v>71</v>
      </c>
      <c r="J114" s="382"/>
      <c r="K114" s="382"/>
      <c r="L114" s="380"/>
      <c r="M114" s="380"/>
      <c r="N114" s="80" t="s">
        <v>27</v>
      </c>
      <c r="O114" s="380"/>
      <c r="P114" s="380"/>
      <c r="Q114" s="380"/>
      <c r="R114" s="80" t="s">
        <v>72</v>
      </c>
      <c r="S114" s="80"/>
      <c r="T114" s="80"/>
      <c r="U114" s="80"/>
      <c r="V114" s="80" t="s">
        <v>73</v>
      </c>
      <c r="W114" s="80"/>
      <c r="X114" s="80"/>
      <c r="Y114" s="80" t="s">
        <v>45</v>
      </c>
      <c r="Z114" s="419"/>
      <c r="AA114" s="419"/>
      <c r="AB114" s="419"/>
      <c r="AC114" s="419"/>
      <c r="AD114" s="419"/>
      <c r="AE114" s="419"/>
      <c r="AF114" s="80" t="s">
        <v>53</v>
      </c>
      <c r="AG114" s="80"/>
      <c r="AH114" s="80"/>
      <c r="AI114" s="81"/>
      <c r="AJ114" s="297"/>
      <c r="AK114" s="297"/>
      <c r="AL114" s="297"/>
      <c r="AM114" s="297"/>
      <c r="AN114" s="297"/>
      <c r="AO114" s="297"/>
      <c r="AQ114" s="88" t="str">
        <f>IF(OR(AND(K113&lt;&gt;"",OR(L114="",O114="",Z114="")),AND(K115&lt;&gt;"",OR(L116="",O116="",Z116=""))),"※『療養期間』及び『療養費』を入力してください。","")</f>
        <v/>
      </c>
    </row>
    <row r="115" spans="1:45" ht="10.5" customHeight="1" thickBot="1" x14ac:dyDescent="0.2">
      <c r="A115" s="5"/>
      <c r="B115" s="432"/>
      <c r="C115" s="366"/>
      <c r="D115" s="366"/>
      <c r="E115" s="366"/>
      <c r="F115" s="366"/>
      <c r="G115" s="366"/>
      <c r="H115" s="366"/>
      <c r="I115" s="362" t="s">
        <v>65</v>
      </c>
      <c r="J115" s="363"/>
      <c r="K115" s="364"/>
      <c r="L115" s="364"/>
      <c r="M115" s="364"/>
      <c r="N115" s="49" t="s">
        <v>33</v>
      </c>
      <c r="O115" s="363" t="s">
        <v>70</v>
      </c>
      <c r="P115" s="363"/>
      <c r="Q115" s="71"/>
      <c r="R115" s="364"/>
      <c r="S115" s="364"/>
      <c r="T115" s="364"/>
      <c r="U115" s="364"/>
      <c r="V115" s="364"/>
      <c r="W115" s="364"/>
      <c r="X115" s="364"/>
      <c r="Y115" s="364"/>
      <c r="Z115" s="364"/>
      <c r="AA115" s="364"/>
      <c r="AB115" s="49" t="s">
        <v>33</v>
      </c>
      <c r="AC115" s="49"/>
      <c r="AD115" s="49"/>
      <c r="AE115" s="49"/>
      <c r="AF115" s="49"/>
      <c r="AG115" s="49"/>
      <c r="AH115" s="49"/>
      <c r="AI115" s="69"/>
      <c r="AJ115" s="297"/>
      <c r="AK115" s="297"/>
      <c r="AL115" s="297"/>
      <c r="AM115" s="297"/>
      <c r="AN115" s="297"/>
      <c r="AO115" s="297"/>
    </row>
    <row r="116" spans="1:45" ht="10.5" customHeight="1" thickBot="1" x14ac:dyDescent="0.2">
      <c r="A116" s="5"/>
      <c r="B116" s="432"/>
      <c r="C116" s="366"/>
      <c r="D116" s="366"/>
      <c r="E116" s="366"/>
      <c r="F116" s="366"/>
      <c r="G116" s="366"/>
      <c r="H116" s="366"/>
      <c r="I116" s="365" t="s">
        <v>71</v>
      </c>
      <c r="J116" s="277"/>
      <c r="K116" s="277"/>
      <c r="L116" s="281"/>
      <c r="M116" s="281"/>
      <c r="N116" s="60" t="s">
        <v>27</v>
      </c>
      <c r="O116" s="364"/>
      <c r="P116" s="364"/>
      <c r="Q116" s="364"/>
      <c r="R116" s="60" t="s">
        <v>72</v>
      </c>
      <c r="S116" s="60"/>
      <c r="T116" s="60"/>
      <c r="U116" s="60"/>
      <c r="V116" s="60" t="s">
        <v>73</v>
      </c>
      <c r="W116" s="60"/>
      <c r="X116" s="60"/>
      <c r="Y116" s="60" t="s">
        <v>45</v>
      </c>
      <c r="Z116" s="298"/>
      <c r="AA116" s="298"/>
      <c r="AB116" s="298"/>
      <c r="AC116" s="298"/>
      <c r="AD116" s="298"/>
      <c r="AE116" s="298"/>
      <c r="AF116" s="60" t="s">
        <v>53</v>
      </c>
      <c r="AG116" s="60"/>
      <c r="AH116" s="60"/>
      <c r="AI116" s="70"/>
      <c r="AJ116" s="297"/>
      <c r="AK116" s="297"/>
      <c r="AL116" s="297"/>
      <c r="AM116" s="297"/>
      <c r="AN116" s="297"/>
      <c r="AO116" s="297"/>
    </row>
    <row r="117" spans="1:45" ht="10.5" customHeight="1" thickBot="1" x14ac:dyDescent="0.2">
      <c r="A117" s="5"/>
      <c r="B117" s="432"/>
      <c r="C117" s="344" t="s">
        <v>216</v>
      </c>
      <c r="D117" s="344"/>
      <c r="E117" s="344"/>
      <c r="F117" s="344"/>
      <c r="G117" s="344"/>
      <c r="H117" s="344"/>
      <c r="I117" s="360" t="s">
        <v>218</v>
      </c>
      <c r="J117" s="361"/>
      <c r="K117" s="361"/>
      <c r="L117" s="361"/>
      <c r="M117" s="361"/>
      <c r="N117" s="278"/>
      <c r="O117" s="278"/>
      <c r="P117" s="278"/>
      <c r="Q117" s="278"/>
      <c r="R117" s="278"/>
      <c r="S117" s="278"/>
      <c r="T117" s="278"/>
      <c r="U117" s="278"/>
      <c r="V117" s="278"/>
      <c r="W117" s="279"/>
      <c r="X117" s="57" t="s">
        <v>75</v>
      </c>
      <c r="Y117" s="58"/>
      <c r="Z117" s="58"/>
      <c r="AA117" s="58"/>
      <c r="AB117" s="58"/>
      <c r="AC117" s="58"/>
      <c r="AD117" s="58"/>
      <c r="AE117" s="58"/>
      <c r="AF117" s="58"/>
      <c r="AG117" s="58"/>
      <c r="AH117" s="58"/>
      <c r="AI117" s="59"/>
      <c r="AJ117" s="420"/>
      <c r="AK117" s="421"/>
      <c r="AL117" s="270"/>
      <c r="AM117" s="270"/>
      <c r="AN117" s="270"/>
      <c r="AO117" s="295"/>
    </row>
    <row r="118" spans="1:45" ht="10.5" customHeight="1" thickBot="1" x14ac:dyDescent="0.2">
      <c r="A118" s="5"/>
      <c r="B118" s="432"/>
      <c r="C118" s="344"/>
      <c r="D118" s="344"/>
      <c r="E118" s="344"/>
      <c r="F118" s="344"/>
      <c r="G118" s="344"/>
      <c r="H118" s="344"/>
      <c r="I118" s="280"/>
      <c r="J118" s="281"/>
      <c r="K118" s="281"/>
      <c r="L118" s="281"/>
      <c r="M118" s="281"/>
      <c r="N118" s="281"/>
      <c r="O118" s="281"/>
      <c r="P118" s="281"/>
      <c r="Q118" s="281"/>
      <c r="R118" s="281"/>
      <c r="S118" s="281"/>
      <c r="T118" s="281"/>
      <c r="U118" s="281"/>
      <c r="V118" s="281"/>
      <c r="W118" s="282"/>
      <c r="X118" s="276" t="s">
        <v>248</v>
      </c>
      <c r="Y118" s="277"/>
      <c r="Z118" s="281"/>
      <c r="AA118" s="281"/>
      <c r="AB118" s="281"/>
      <c r="AC118" s="60" t="s">
        <v>2</v>
      </c>
      <c r="AD118" s="94"/>
      <c r="AE118" s="277" t="s">
        <v>76</v>
      </c>
      <c r="AF118" s="277"/>
      <c r="AG118" s="94"/>
      <c r="AH118" s="274" t="s">
        <v>77</v>
      </c>
      <c r="AI118" s="275"/>
      <c r="AJ118" s="422"/>
      <c r="AK118" s="423"/>
      <c r="AL118" s="270"/>
      <c r="AM118" s="270"/>
      <c r="AN118" s="270"/>
      <c r="AO118" s="295"/>
      <c r="AQ118" s="88" t="str">
        <f>IF(AND(リスト!E4=TRUE,OR(AND(N117="",I118=""),OR(Z118="",AD118="",AG118=""))),"※主たる家計支持者の『申請時現在の住所』及び『別居の期間』を入力してください。",IF(AND(OR(N117&lt;&gt;"",I118&lt;&gt;""),OR(Z118="",AD118="",AG118="")),"※主たる家計支持者の『別居の期間』を入力してください。",""))</f>
        <v/>
      </c>
    </row>
    <row r="119" spans="1:45" ht="10.5" customHeight="1" thickBot="1" x14ac:dyDescent="0.2">
      <c r="A119" s="5"/>
      <c r="B119" s="432"/>
      <c r="C119" s="344" t="s">
        <v>217</v>
      </c>
      <c r="D119" s="344"/>
      <c r="E119" s="344"/>
      <c r="F119" s="344"/>
      <c r="G119" s="344"/>
      <c r="H119" s="344"/>
      <c r="I119" s="61" t="s">
        <v>78</v>
      </c>
      <c r="J119" s="58"/>
      <c r="K119" s="58"/>
      <c r="L119" s="278"/>
      <c r="M119" s="278"/>
      <c r="N119" s="278"/>
      <c r="O119" s="278"/>
      <c r="P119" s="278"/>
      <c r="Q119" s="278"/>
      <c r="R119" s="278"/>
      <c r="S119" s="278"/>
      <c r="T119" s="278"/>
      <c r="U119" s="278"/>
      <c r="V119" s="278"/>
      <c r="W119" s="279"/>
      <c r="X119" s="437" t="s">
        <v>331</v>
      </c>
      <c r="Y119" s="361"/>
      <c r="Z119" s="361"/>
      <c r="AA119" s="361"/>
      <c r="AB119" s="361"/>
      <c r="AC119" s="361"/>
      <c r="AD119" s="361"/>
      <c r="AE119" s="361"/>
      <c r="AF119" s="361"/>
      <c r="AG119" s="361"/>
      <c r="AH119" s="361"/>
      <c r="AI119" s="438"/>
      <c r="AJ119" s="420"/>
      <c r="AK119" s="421"/>
      <c r="AL119" s="270"/>
      <c r="AM119" s="270"/>
      <c r="AN119" s="270"/>
      <c r="AO119" s="295"/>
      <c r="AQ119" s="88" t="str">
        <f>IF(AND(リスト!E5=TRUE,OR(AND(L119="",I120=""),X120="")),"※『被災内容』及び『被災額』を入力してください。",IF(AND(OR(L119&lt;&gt;"",I120&lt;&gt;""),X120=""),"※『被災額』を入力してください。",""))</f>
        <v/>
      </c>
    </row>
    <row r="120" spans="1:45" ht="10.5" customHeight="1" thickBot="1" x14ac:dyDescent="0.2">
      <c r="A120" s="5"/>
      <c r="B120" s="433"/>
      <c r="C120" s="345"/>
      <c r="D120" s="345"/>
      <c r="E120" s="345"/>
      <c r="F120" s="345"/>
      <c r="G120" s="345"/>
      <c r="H120" s="345"/>
      <c r="I120" s="441"/>
      <c r="J120" s="342"/>
      <c r="K120" s="342"/>
      <c r="L120" s="342"/>
      <c r="M120" s="342"/>
      <c r="N120" s="342"/>
      <c r="O120" s="342"/>
      <c r="P120" s="342"/>
      <c r="Q120" s="342"/>
      <c r="R120" s="342"/>
      <c r="S120" s="342"/>
      <c r="T120" s="342"/>
      <c r="U120" s="342"/>
      <c r="V120" s="342"/>
      <c r="W120" s="342"/>
      <c r="X120" s="439"/>
      <c r="Y120" s="440"/>
      <c r="Z120" s="440"/>
      <c r="AA120" s="440"/>
      <c r="AB120" s="440"/>
      <c r="AC120" s="440"/>
      <c r="AD120" s="440"/>
      <c r="AE120" s="440"/>
      <c r="AF120" s="440"/>
      <c r="AG120" s="10" t="s">
        <v>53</v>
      </c>
      <c r="AH120" s="10"/>
      <c r="AI120" s="52"/>
      <c r="AJ120" s="422"/>
      <c r="AK120" s="423"/>
      <c r="AL120" s="271"/>
      <c r="AM120" s="271"/>
      <c r="AN120" s="271"/>
      <c r="AO120" s="296"/>
    </row>
    <row r="121" spans="1:45" ht="10.5" customHeight="1" x14ac:dyDescent="0.15">
      <c r="A121" s="7"/>
      <c r="B121" s="504" t="s">
        <v>240</v>
      </c>
      <c r="C121" s="105" t="s">
        <v>267</v>
      </c>
      <c r="D121" s="106"/>
      <c r="E121" s="106"/>
      <c r="F121" s="106"/>
      <c r="G121" s="106" t="s">
        <v>268</v>
      </c>
      <c r="H121" s="106"/>
      <c r="I121" s="106" t="s">
        <v>269</v>
      </c>
      <c r="J121" s="106"/>
      <c r="K121" s="106"/>
      <c r="L121" s="106"/>
      <c r="M121" s="106" t="s">
        <v>270</v>
      </c>
      <c r="N121" s="106"/>
      <c r="O121" s="106"/>
      <c r="P121" s="106"/>
      <c r="Q121" s="106"/>
      <c r="R121" s="106" t="s">
        <v>271</v>
      </c>
      <c r="S121" s="106"/>
      <c r="T121" s="106"/>
      <c r="U121" s="106"/>
      <c r="V121" s="107"/>
      <c r="W121" s="108" t="s">
        <v>259</v>
      </c>
      <c r="X121" s="109"/>
      <c r="Y121" s="109"/>
      <c r="Z121" s="109"/>
      <c r="AA121" s="109"/>
      <c r="AB121" s="109"/>
      <c r="AC121" s="109" t="s">
        <v>260</v>
      </c>
      <c r="AD121" s="109"/>
      <c r="AE121" s="109" t="s">
        <v>261</v>
      </c>
      <c r="AF121" s="109" t="s">
        <v>262</v>
      </c>
      <c r="AG121" s="110"/>
      <c r="AH121" s="418" t="s">
        <v>303</v>
      </c>
      <c r="AI121" s="418"/>
      <c r="AJ121" s="418"/>
      <c r="AK121" s="418"/>
      <c r="AL121" s="418"/>
      <c r="AM121" s="418"/>
      <c r="AN121" s="418"/>
      <c r="AO121" s="418"/>
      <c r="AQ121" s="429" t="s">
        <v>316</v>
      </c>
      <c r="AR121" s="430"/>
      <c r="AS121" s="430"/>
    </row>
    <row r="122" spans="1:45" ht="10.5" customHeight="1" x14ac:dyDescent="0.15">
      <c r="A122" s="7"/>
      <c r="B122" s="505"/>
      <c r="C122" s="111"/>
      <c r="D122" s="112"/>
      <c r="E122" s="112"/>
      <c r="F122" s="112"/>
      <c r="G122" s="112" t="s">
        <v>272</v>
      </c>
      <c r="H122" s="112"/>
      <c r="I122" s="112"/>
      <c r="J122" s="112"/>
      <c r="K122" s="112"/>
      <c r="L122" s="112"/>
      <c r="M122" s="112"/>
      <c r="N122" s="112"/>
      <c r="O122" s="112"/>
      <c r="P122" s="112"/>
      <c r="Q122" s="112"/>
      <c r="R122" s="112" t="s">
        <v>273</v>
      </c>
      <c r="S122" s="112"/>
      <c r="T122" s="112"/>
      <c r="U122" s="112"/>
      <c r="V122" s="113"/>
      <c r="W122" s="496" t="s">
        <v>81</v>
      </c>
      <c r="X122" s="497"/>
      <c r="Y122" s="114" t="s">
        <v>263</v>
      </c>
      <c r="Z122" s="114"/>
      <c r="AA122" s="114"/>
      <c r="AB122" s="114"/>
      <c r="AC122" s="114"/>
      <c r="AD122" s="115"/>
      <c r="AE122" s="114"/>
      <c r="AF122" s="114"/>
      <c r="AG122" s="116"/>
      <c r="AH122" s="414"/>
      <c r="AI122" s="414"/>
      <c r="AJ122" s="414"/>
      <c r="AK122" s="414"/>
      <c r="AL122" s="414"/>
      <c r="AM122" s="414"/>
      <c r="AN122" s="414"/>
      <c r="AO122" s="414"/>
      <c r="AQ122" s="430"/>
      <c r="AR122" s="430"/>
      <c r="AS122" s="430"/>
    </row>
    <row r="123" spans="1:45" ht="11.25" customHeight="1" x14ac:dyDescent="0.15">
      <c r="A123" s="7"/>
      <c r="B123" s="505"/>
      <c r="C123" s="111" t="s">
        <v>274</v>
      </c>
      <c r="D123" s="112"/>
      <c r="E123" s="112"/>
      <c r="F123" s="112"/>
      <c r="G123" s="112"/>
      <c r="H123" s="112" t="s">
        <v>275</v>
      </c>
      <c r="I123" s="117"/>
      <c r="J123" s="112" t="s">
        <v>276</v>
      </c>
      <c r="K123" s="112"/>
      <c r="L123" s="112"/>
      <c r="M123" s="112" t="s">
        <v>277</v>
      </c>
      <c r="N123" s="112"/>
      <c r="O123" s="117"/>
      <c r="P123" s="126" t="s">
        <v>278</v>
      </c>
      <c r="Q123" s="126"/>
      <c r="R123" s="126"/>
      <c r="S123" s="126"/>
      <c r="T123" s="126" t="s">
        <v>279</v>
      </c>
      <c r="U123" s="126"/>
      <c r="V123" s="127"/>
      <c r="W123" s="118" t="s">
        <v>264</v>
      </c>
      <c r="X123" s="117"/>
      <c r="Y123" s="115"/>
      <c r="Z123" s="115"/>
      <c r="AA123" s="115"/>
      <c r="AB123" s="115"/>
      <c r="AC123" s="115" t="s">
        <v>265</v>
      </c>
      <c r="AD123" s="112"/>
      <c r="AE123" s="115" t="s">
        <v>261</v>
      </c>
      <c r="AF123" s="115" t="s">
        <v>262</v>
      </c>
      <c r="AG123" s="119"/>
      <c r="AH123" s="414" t="s">
        <v>80</v>
      </c>
      <c r="AI123" s="414"/>
      <c r="AJ123" s="414"/>
      <c r="AK123" s="414"/>
      <c r="AL123" s="414"/>
      <c r="AM123" s="414"/>
      <c r="AN123" s="414"/>
      <c r="AO123" s="414"/>
      <c r="AQ123" s="430"/>
      <c r="AR123" s="430"/>
      <c r="AS123" s="430"/>
    </row>
    <row r="124" spans="1:45" ht="11.25" customHeight="1" thickBot="1" x14ac:dyDescent="0.2">
      <c r="A124" s="7"/>
      <c r="B124" s="506"/>
      <c r="C124" s="120" t="s">
        <v>280</v>
      </c>
      <c r="D124" s="121"/>
      <c r="E124" s="121"/>
      <c r="F124" s="121"/>
      <c r="G124" s="121" t="s">
        <v>281</v>
      </c>
      <c r="H124" s="122"/>
      <c r="I124" s="122"/>
      <c r="J124" s="121" t="s">
        <v>282</v>
      </c>
      <c r="K124" s="121"/>
      <c r="L124" s="121"/>
      <c r="M124" s="121" t="s">
        <v>283</v>
      </c>
      <c r="N124" s="121"/>
      <c r="O124" s="122"/>
      <c r="P124" s="121" t="s">
        <v>284</v>
      </c>
      <c r="Q124" s="121"/>
      <c r="R124" s="121"/>
      <c r="S124" s="121"/>
      <c r="T124" s="121" t="s">
        <v>285</v>
      </c>
      <c r="U124" s="121"/>
      <c r="V124" s="123"/>
      <c r="W124" s="494" t="s">
        <v>266</v>
      </c>
      <c r="X124" s="495"/>
      <c r="Y124" s="121"/>
      <c r="Z124" s="124"/>
      <c r="AA124" s="124"/>
      <c r="AB124" s="124"/>
      <c r="AC124" s="124"/>
      <c r="AD124" s="124"/>
      <c r="AE124" s="124"/>
      <c r="AF124" s="124"/>
      <c r="AG124" s="125"/>
      <c r="AH124" s="492"/>
      <c r="AI124" s="492"/>
      <c r="AJ124" s="492"/>
      <c r="AK124" s="492"/>
      <c r="AL124" s="492"/>
      <c r="AM124" s="492"/>
      <c r="AN124" s="492"/>
      <c r="AO124" s="492"/>
      <c r="AQ124" s="430"/>
      <c r="AR124" s="430"/>
      <c r="AS124" s="430"/>
    </row>
    <row r="125" spans="1:45" ht="8.4499999999999993" customHeight="1" x14ac:dyDescent="0.15">
      <c r="C125" s="486"/>
      <c r="D125" s="487"/>
      <c r="E125" s="83" t="s">
        <v>219</v>
      </c>
      <c r="F125" s="84"/>
      <c r="G125" s="84"/>
      <c r="H125" s="84"/>
      <c r="I125" s="84"/>
      <c r="J125" s="84"/>
      <c r="K125" s="84"/>
      <c r="L125" s="84"/>
      <c r="M125" s="84"/>
    </row>
  </sheetData>
  <sheetProtection algorithmName="SHA-512" hashValue="hWJxLMSkn7bKMXUdZYwCSO8hX20/YhmUVYfT0OozX7D1BK7iNQSAvBkBLTKjiHVvISX95WEOHrr62+xKvfIksw==" saltValue="ZpTbYeKOrETsnKaZ26YBGA==" spinCount="100000" sheet="1" selectLockedCells="1"/>
  <dataConsolidate/>
  <mergeCells count="448">
    <mergeCell ref="W124:X124"/>
    <mergeCell ref="W122:X122"/>
    <mergeCell ref="B98:F99"/>
    <mergeCell ref="E107:I108"/>
    <mergeCell ref="B100:B110"/>
    <mergeCell ref="J107:K108"/>
    <mergeCell ref="C105:D106"/>
    <mergeCell ref="B121:B124"/>
    <mergeCell ref="L69:P69"/>
    <mergeCell ref="Q69:AO69"/>
    <mergeCell ref="AK90:AO90"/>
    <mergeCell ref="L86:P86"/>
    <mergeCell ref="J93:Q94"/>
    <mergeCell ref="L90:P90"/>
    <mergeCell ref="Q90:U90"/>
    <mergeCell ref="V90:Z90"/>
    <mergeCell ref="AA90:AE90"/>
    <mergeCell ref="I91:K91"/>
    <mergeCell ref="AF103:AH104"/>
    <mergeCell ref="Q91:U91"/>
    <mergeCell ref="V91:Z91"/>
    <mergeCell ref="AA91:AE91"/>
    <mergeCell ref="L76:P76"/>
    <mergeCell ref="Q76:U76"/>
    <mergeCell ref="C125:D125"/>
    <mergeCell ref="AJ119:AK120"/>
    <mergeCell ref="Z104:AA104"/>
    <mergeCell ref="Z106:AA106"/>
    <mergeCell ref="Z108:AA108"/>
    <mergeCell ref="Z110:AA110"/>
    <mergeCell ref="Z111:AD111"/>
    <mergeCell ref="P111:X111"/>
    <mergeCell ref="K111:M111"/>
    <mergeCell ref="N105:AB105"/>
    <mergeCell ref="N106:O106"/>
    <mergeCell ref="P104:U104"/>
    <mergeCell ref="AC103:AE104"/>
    <mergeCell ref="I111:J111"/>
    <mergeCell ref="Z118:AB118"/>
    <mergeCell ref="AE118:AF118"/>
    <mergeCell ref="R115:AA115"/>
    <mergeCell ref="O114:Q114"/>
    <mergeCell ref="R113:AA113"/>
    <mergeCell ref="AH122:AO122"/>
    <mergeCell ref="C107:D108"/>
    <mergeCell ref="AH124:AO124"/>
    <mergeCell ref="C111:H112"/>
    <mergeCell ref="AO103:AO104"/>
    <mergeCell ref="AA77:AE77"/>
    <mergeCell ref="V77:Z77"/>
    <mergeCell ref="L72:P72"/>
    <mergeCell ref="L75:N75"/>
    <mergeCell ref="L73:P73"/>
    <mergeCell ref="L74:P74"/>
    <mergeCell ref="Q72:U72"/>
    <mergeCell ref="Q73:U73"/>
    <mergeCell ref="Q74:U74"/>
    <mergeCell ref="AF17:AI17"/>
    <mergeCell ref="AL10:AM10"/>
    <mergeCell ref="Z10:AG10"/>
    <mergeCell ref="L10:U10"/>
    <mergeCell ref="AF11:AO12"/>
    <mergeCell ref="F12:AA12"/>
    <mergeCell ref="V10:X10"/>
    <mergeCell ref="AH10:AK10"/>
    <mergeCell ref="AI63:AK63"/>
    <mergeCell ref="AN62:AO62"/>
    <mergeCell ref="AL62:AM62"/>
    <mergeCell ref="N62:W62"/>
    <mergeCell ref="U55:AC56"/>
    <mergeCell ref="N63:W63"/>
    <mergeCell ref="L63:M63"/>
    <mergeCell ref="G63:K63"/>
    <mergeCell ref="D60:I60"/>
    <mergeCell ref="O60:Q60"/>
    <mergeCell ref="U59:W59"/>
    <mergeCell ref="X59:AB59"/>
    <mergeCell ref="AC59:AE59"/>
    <mergeCell ref="AF59:AI59"/>
    <mergeCell ref="U60:W60"/>
    <mergeCell ref="X60:AB60"/>
    <mergeCell ref="AA78:AE78"/>
    <mergeCell ref="S95:AB95"/>
    <mergeCell ref="AK78:AO78"/>
    <mergeCell ref="AF79:AJ79"/>
    <mergeCell ref="AK79:AO79"/>
    <mergeCell ref="AF80:AJ80"/>
    <mergeCell ref="AK80:AO80"/>
    <mergeCell ref="AH95:AO96"/>
    <mergeCell ref="AF78:AJ78"/>
    <mergeCell ref="V79:Z79"/>
    <mergeCell ref="AA79:AE79"/>
    <mergeCell ref="V80:Z80"/>
    <mergeCell ref="AA80:AE80"/>
    <mergeCell ref="V81:Z81"/>
    <mergeCell ref="AA81:AE81"/>
    <mergeCell ref="V82:Z82"/>
    <mergeCell ref="AK81:AO81"/>
    <mergeCell ref="AA82:AE82"/>
    <mergeCell ref="AF82:AJ82"/>
    <mergeCell ref="AK82:AO82"/>
    <mergeCell ref="Q87:U87"/>
    <mergeCell ref="V92:Z92"/>
    <mergeCell ref="V89:Z89"/>
    <mergeCell ref="AK83:AO83"/>
    <mergeCell ref="I83:K83"/>
    <mergeCell ref="I84:K84"/>
    <mergeCell ref="D86:K86"/>
    <mergeCell ref="D87:K87"/>
    <mergeCell ref="Q86:U86"/>
    <mergeCell ref="Q85:U85"/>
    <mergeCell ref="D83:H84"/>
    <mergeCell ref="L88:P88"/>
    <mergeCell ref="Q88:U88"/>
    <mergeCell ref="L87:P87"/>
    <mergeCell ref="Q83:U83"/>
    <mergeCell ref="AK87:AO87"/>
    <mergeCell ref="AF86:AJ86"/>
    <mergeCell ref="AK86:AO86"/>
    <mergeCell ref="AA85:AE85"/>
    <mergeCell ref="AF85:AJ85"/>
    <mergeCell ref="AA87:AE87"/>
    <mergeCell ref="AF87:AJ87"/>
    <mergeCell ref="S96:AB96"/>
    <mergeCell ref="AK89:AO89"/>
    <mergeCell ref="AF90:AJ90"/>
    <mergeCell ref="AK91:AO91"/>
    <mergeCell ref="AK85:AO85"/>
    <mergeCell ref="AA83:AE83"/>
    <mergeCell ref="Q89:U89"/>
    <mergeCell ref="V86:Z86"/>
    <mergeCell ref="B93:B96"/>
    <mergeCell ref="AQ121:AS124"/>
    <mergeCell ref="B111:B120"/>
    <mergeCell ref="D89:D90"/>
    <mergeCell ref="AQ101:AQ102"/>
    <mergeCell ref="X119:AI119"/>
    <mergeCell ref="X120:AF120"/>
    <mergeCell ref="L119:W119"/>
    <mergeCell ref="I120:W120"/>
    <mergeCell ref="AM101:AO101"/>
    <mergeCell ref="AM102:AO102"/>
    <mergeCell ref="N100:AB102"/>
    <mergeCell ref="L103:M104"/>
    <mergeCell ref="J103:K104"/>
    <mergeCell ref="E103:I104"/>
    <mergeCell ref="AN103:AN104"/>
    <mergeCell ref="AM103:AM104"/>
    <mergeCell ref="AN99:AO99"/>
    <mergeCell ref="AG99:AM99"/>
    <mergeCell ref="AG98:AO98"/>
    <mergeCell ref="AF92:AJ92"/>
    <mergeCell ref="G93:I94"/>
    <mergeCell ref="AH123:AO123"/>
    <mergeCell ref="L77:P77"/>
    <mergeCell ref="AF77:AJ77"/>
    <mergeCell ref="AK77:AO77"/>
    <mergeCell ref="L78:P78"/>
    <mergeCell ref="L79:P79"/>
    <mergeCell ref="V88:Z88"/>
    <mergeCell ref="AA88:AE88"/>
    <mergeCell ref="AF88:AJ88"/>
    <mergeCell ref="AK88:AO88"/>
    <mergeCell ref="AH121:AO121"/>
    <mergeCell ref="AM117:AM118"/>
    <mergeCell ref="Z114:AE114"/>
    <mergeCell ref="AL117:AL118"/>
    <mergeCell ref="AJ117:AK118"/>
    <mergeCell ref="AO107:AO108"/>
    <mergeCell ref="N108:O108"/>
    <mergeCell ref="L85:P85"/>
    <mergeCell ref="L92:P92"/>
    <mergeCell ref="AA86:AE86"/>
    <mergeCell ref="V87:Z87"/>
    <mergeCell ref="V85:Z85"/>
    <mergeCell ref="Q92:U92"/>
    <mergeCell ref="AI107:AL108"/>
    <mergeCell ref="AM107:AM108"/>
    <mergeCell ref="AF109:AH110"/>
    <mergeCell ref="AA89:AE89"/>
    <mergeCell ref="AF89:AJ89"/>
    <mergeCell ref="AI109:AL110"/>
    <mergeCell ref="AF105:AH106"/>
    <mergeCell ref="AI102:AL102"/>
    <mergeCell ref="AF101:AL101"/>
    <mergeCell ref="AI103:AL104"/>
    <mergeCell ref="AF102:AH102"/>
    <mergeCell ref="AF100:AO100"/>
    <mergeCell ref="N103:AB103"/>
    <mergeCell ref="N104:O104"/>
    <mergeCell ref="AN109:AN110"/>
    <mergeCell ref="AO109:AO110"/>
    <mergeCell ref="L89:P89"/>
    <mergeCell ref="AK92:AO92"/>
    <mergeCell ref="AC95:AG96"/>
    <mergeCell ref="K113:M113"/>
    <mergeCell ref="L114:M114"/>
    <mergeCell ref="I114:K114"/>
    <mergeCell ref="O116:Q116"/>
    <mergeCell ref="AF75:AH75"/>
    <mergeCell ref="AA92:AE92"/>
    <mergeCell ref="V76:Z76"/>
    <mergeCell ref="AF91:AJ91"/>
    <mergeCell ref="L91:P91"/>
    <mergeCell ref="AF81:AJ81"/>
    <mergeCell ref="AI105:AL106"/>
    <mergeCell ref="AK75:AM75"/>
    <mergeCell ref="AA76:AE76"/>
    <mergeCell ref="AF76:AJ76"/>
    <mergeCell ref="AK76:AO76"/>
    <mergeCell ref="P106:U106"/>
    <mergeCell ref="Q75:S75"/>
    <mergeCell ref="L81:P81"/>
    <mergeCell ref="AK84:AO84"/>
    <mergeCell ref="O75:P75"/>
    <mergeCell ref="L80:P80"/>
    <mergeCell ref="G98:AF99"/>
    <mergeCell ref="AM109:AM110"/>
    <mergeCell ref="AF107:AH108"/>
    <mergeCell ref="B12:D12"/>
    <mergeCell ref="S7:T7"/>
    <mergeCell ref="P7:R7"/>
    <mergeCell ref="E10:H10"/>
    <mergeCell ref="K8:O8"/>
    <mergeCell ref="Y7:AD7"/>
    <mergeCell ref="J49:K49"/>
    <mergeCell ref="L49:M49"/>
    <mergeCell ref="B52:F52"/>
    <mergeCell ref="G52:K52"/>
    <mergeCell ref="B19:S19"/>
    <mergeCell ref="E9:H9"/>
    <mergeCell ref="I9:J9"/>
    <mergeCell ref="L9:U9"/>
    <mergeCell ref="Z9:AB9"/>
    <mergeCell ref="V9:W9"/>
    <mergeCell ref="C119:H120"/>
    <mergeCell ref="P112:X112"/>
    <mergeCell ref="Z112:AD112"/>
    <mergeCell ref="AM105:AM106"/>
    <mergeCell ref="AN105:AN106"/>
    <mergeCell ref="AO105:AO106"/>
    <mergeCell ref="AJ111:AO112"/>
    <mergeCell ref="B59:C59"/>
    <mergeCell ref="D59:I59"/>
    <mergeCell ref="K59:M59"/>
    <mergeCell ref="B60:C60"/>
    <mergeCell ref="H95:R95"/>
    <mergeCell ref="H96:R96"/>
    <mergeCell ref="K60:M60"/>
    <mergeCell ref="C117:H118"/>
    <mergeCell ref="I117:M117"/>
    <mergeCell ref="I115:J115"/>
    <mergeCell ref="K115:M115"/>
    <mergeCell ref="O115:P115"/>
    <mergeCell ref="I116:K116"/>
    <mergeCell ref="L116:M116"/>
    <mergeCell ref="C113:H116"/>
    <mergeCell ref="O113:P113"/>
    <mergeCell ref="I113:J113"/>
    <mergeCell ref="A2:AO2"/>
    <mergeCell ref="AF4:AG4"/>
    <mergeCell ref="AM4:AN4"/>
    <mergeCell ref="V7:W7"/>
    <mergeCell ref="L7:O7"/>
    <mergeCell ref="B7:E7"/>
    <mergeCell ref="F7:J7"/>
    <mergeCell ref="P8:R8"/>
    <mergeCell ref="S8:T8"/>
    <mergeCell ref="V8:W8"/>
    <mergeCell ref="AI4:AK4"/>
    <mergeCell ref="AE7:AI7"/>
    <mergeCell ref="AJ7:AL7"/>
    <mergeCell ref="S3:AO3"/>
    <mergeCell ref="AC60:AE60"/>
    <mergeCell ref="L62:M62"/>
    <mergeCell ref="O59:Q59"/>
    <mergeCell ref="G62:K62"/>
    <mergeCell ref="B55:F56"/>
    <mergeCell ref="G55:N56"/>
    <mergeCell ref="O55:T56"/>
    <mergeCell ref="AN63:AO63"/>
    <mergeCell ref="AF60:AI60"/>
    <mergeCell ref="B62:F63"/>
    <mergeCell ref="E105:I106"/>
    <mergeCell ref="J105:K106"/>
    <mergeCell ref="L105:M106"/>
    <mergeCell ref="C103:D104"/>
    <mergeCell ref="C100:D102"/>
    <mergeCell ref="AC109:AE110"/>
    <mergeCell ref="C109:D110"/>
    <mergeCell ref="E109:I110"/>
    <mergeCell ref="J109:K110"/>
    <mergeCell ref="L109:M110"/>
    <mergeCell ref="E100:I102"/>
    <mergeCell ref="J100:K102"/>
    <mergeCell ref="L100:M102"/>
    <mergeCell ref="AC100:AE102"/>
    <mergeCell ref="X108:Y108"/>
    <mergeCell ref="AC105:AE106"/>
    <mergeCell ref="N109:AB109"/>
    <mergeCell ref="X106:Y106"/>
    <mergeCell ref="P108:U108"/>
    <mergeCell ref="L107:M108"/>
    <mergeCell ref="N107:AB107"/>
    <mergeCell ref="AC107:AE108"/>
    <mergeCell ref="X104:Y104"/>
    <mergeCell ref="C93:F94"/>
    <mergeCell ref="X93:AB94"/>
    <mergeCell ref="R93:W94"/>
    <mergeCell ref="AC93:AG94"/>
    <mergeCell ref="AL119:AL120"/>
    <mergeCell ref="AH93:AO94"/>
    <mergeCell ref="AH118:AI118"/>
    <mergeCell ref="X118:Y118"/>
    <mergeCell ref="N117:W117"/>
    <mergeCell ref="I118:W118"/>
    <mergeCell ref="C95:G96"/>
    <mergeCell ref="N110:O110"/>
    <mergeCell ref="AE112:AH112"/>
    <mergeCell ref="P110:U110"/>
    <mergeCell ref="X110:Y110"/>
    <mergeCell ref="AM119:AM120"/>
    <mergeCell ref="AN119:AN120"/>
    <mergeCell ref="AO119:AO120"/>
    <mergeCell ref="AN117:AN118"/>
    <mergeCell ref="AO117:AO118"/>
    <mergeCell ref="AJ113:AO116"/>
    <mergeCell ref="Z116:AE116"/>
    <mergeCell ref="I112:J112"/>
    <mergeCell ref="AN107:AN108"/>
    <mergeCell ref="K112:M112"/>
    <mergeCell ref="AE111:AH111"/>
    <mergeCell ref="B26:AO26"/>
    <mergeCell ref="B25:AO25"/>
    <mergeCell ref="B27:AN27"/>
    <mergeCell ref="L52:O52"/>
    <mergeCell ref="V52:AM52"/>
    <mergeCell ref="B49:F49"/>
    <mergeCell ref="G49:H49"/>
    <mergeCell ref="AL44:AN44"/>
    <mergeCell ref="AL45:AN45"/>
    <mergeCell ref="B44:C46"/>
    <mergeCell ref="AL46:AN46"/>
    <mergeCell ref="P52:U52"/>
    <mergeCell ref="O49:AO49"/>
    <mergeCell ref="B28:AO41"/>
    <mergeCell ref="Z44:AA44"/>
    <mergeCell ref="Z45:AA45"/>
    <mergeCell ref="Z46:AA46"/>
    <mergeCell ref="AJ44:AK44"/>
    <mergeCell ref="AJ45:AK45"/>
    <mergeCell ref="AJ46:AK46"/>
    <mergeCell ref="F67:H67"/>
    <mergeCell ref="J67:L67"/>
    <mergeCell ref="G64:U64"/>
    <mergeCell ref="B64:F64"/>
    <mergeCell ref="AC67:AE67"/>
    <mergeCell ref="W66:AO66"/>
    <mergeCell ref="AG67:AO67"/>
    <mergeCell ref="AL63:AM63"/>
    <mergeCell ref="Z63:AH63"/>
    <mergeCell ref="X63:Y63"/>
    <mergeCell ref="X62:Y62"/>
    <mergeCell ref="Z62:AI62"/>
    <mergeCell ref="V64:W64"/>
    <mergeCell ref="X64:AO64"/>
    <mergeCell ref="X65:AC65"/>
    <mergeCell ref="AE65:AO65"/>
    <mergeCell ref="B65:C67"/>
    <mergeCell ref="D65:D67"/>
    <mergeCell ref="E66:U66"/>
    <mergeCell ref="L65:U65"/>
    <mergeCell ref="F65:J65"/>
    <mergeCell ref="X67:AA67"/>
    <mergeCell ref="N67:U67"/>
    <mergeCell ref="V65:V67"/>
    <mergeCell ref="AK70:AO70"/>
    <mergeCell ref="C69:K69"/>
    <mergeCell ref="C70:K70"/>
    <mergeCell ref="C71:K71"/>
    <mergeCell ref="C72:K72"/>
    <mergeCell ref="C73:K73"/>
    <mergeCell ref="C76:K76"/>
    <mergeCell ref="L71:P71"/>
    <mergeCell ref="Q71:U71"/>
    <mergeCell ref="V71:Z71"/>
    <mergeCell ref="AA71:AE71"/>
    <mergeCell ref="AF71:AJ71"/>
    <mergeCell ref="AK71:AO71"/>
    <mergeCell ref="L70:P70"/>
    <mergeCell ref="Q70:U70"/>
    <mergeCell ref="V70:Z70"/>
    <mergeCell ref="AA70:AE70"/>
    <mergeCell ref="AF70:AJ70"/>
    <mergeCell ref="V72:Z72"/>
    <mergeCell ref="AK72:AO72"/>
    <mergeCell ref="AK73:AO73"/>
    <mergeCell ref="AK74:AO74"/>
    <mergeCell ref="AN75:AO75"/>
    <mergeCell ref="C74:K74"/>
    <mergeCell ref="AA84:AE84"/>
    <mergeCell ref="AF84:AJ84"/>
    <mergeCell ref="T75:U75"/>
    <mergeCell ref="AA72:AE72"/>
    <mergeCell ref="AF72:AJ72"/>
    <mergeCell ref="V73:Z73"/>
    <mergeCell ref="V74:Z74"/>
    <mergeCell ref="V75:X75"/>
    <mergeCell ref="AA73:AE73"/>
    <mergeCell ref="AA74:AE74"/>
    <mergeCell ref="AA75:AC75"/>
    <mergeCell ref="AD75:AE75"/>
    <mergeCell ref="AF73:AJ73"/>
    <mergeCell ref="AF74:AJ74"/>
    <mergeCell ref="Y75:Z75"/>
    <mergeCell ref="AI75:AJ75"/>
    <mergeCell ref="Q77:U77"/>
    <mergeCell ref="Q78:U78"/>
    <mergeCell ref="Q79:U79"/>
    <mergeCell ref="Q80:U80"/>
    <mergeCell ref="Q81:U81"/>
    <mergeCell ref="Q82:U82"/>
    <mergeCell ref="AF83:AJ83"/>
    <mergeCell ref="V78:Z78"/>
    <mergeCell ref="C75:K75"/>
    <mergeCell ref="C77:C84"/>
    <mergeCell ref="D91:H92"/>
    <mergeCell ref="C85:C92"/>
    <mergeCell ref="B69:B92"/>
    <mergeCell ref="L84:P84"/>
    <mergeCell ref="Q84:U84"/>
    <mergeCell ref="V84:Z84"/>
    <mergeCell ref="I92:K92"/>
    <mergeCell ref="D78:K78"/>
    <mergeCell ref="D79:K79"/>
    <mergeCell ref="D80:K80"/>
    <mergeCell ref="D81:K81"/>
    <mergeCell ref="D82:E82"/>
    <mergeCell ref="F82:J82"/>
    <mergeCell ref="L82:P82"/>
    <mergeCell ref="D77:K77"/>
    <mergeCell ref="L83:P83"/>
    <mergeCell ref="D85:K85"/>
    <mergeCell ref="E89:K89"/>
    <mergeCell ref="E90:K90"/>
    <mergeCell ref="D88:E88"/>
    <mergeCell ref="F88:J88"/>
    <mergeCell ref="V83:Z83"/>
  </mergeCells>
  <phoneticPr fontId="1"/>
  <conditionalFormatting sqref="A59:A60 AJ59:AP60">
    <cfRule type="expression" dxfId="100" priority="178">
      <formula>CELL("protect",A59)=1</formula>
    </cfRule>
  </conditionalFormatting>
  <conditionalFormatting sqref="A106:Z106 AB106:XFD106">
    <cfRule type="expression" dxfId="99" priority="189">
      <formula>CELL("protect",A106)=1</formula>
    </cfRule>
  </conditionalFormatting>
  <conditionalFormatting sqref="A108:Z108 AB108:XFD108">
    <cfRule type="expression" dxfId="98" priority="188">
      <formula>CELL("protect",A108)=1</formula>
    </cfRule>
  </conditionalFormatting>
  <conditionalFormatting sqref="A110:Z110 AB110:XFD110">
    <cfRule type="expression" dxfId="97" priority="187">
      <formula>CELL("protect",A110)=1</formula>
    </cfRule>
  </conditionalFormatting>
  <conditionalFormatting sqref="A1:XFD2 A3:S3 A4:AI4 AL4:XFD4 A5:XFD9 A10:V10 Y10:AI10 AL10:XFD10 A11:AF11 A12:F12 AB12:AE12 A13:XFD15 A16:AP16 A17:XFD17 A18:AP18 A19:XFD25 A26:A27 A28:XFD43 A44:Z46 AB44:AJ46 AL44:XFD46 A47:XFD47 A48 C48:XFD48 A49:XFD50 A51 C51:XFD51 A52:XFD54 A55:A56 G55:N56 U55:XFD56 G62:XFD62 A62:A63 G63:AH63 AL63:XFD63 A64:XFD66 A67:X67 AB67:XFD67 A68:XFD68 A69:C69 L69:L70 Q70 V70 AA70 AF70 AK70 C70:C74 A70:A92 L76 C76:C77 D77:D83 Q77:Q83 V77:V83 AA77:AA83 AF77:AF83 AK77:AK83 C85 D85:D88 Q85:Q90 V85:V90 AA85:AA90 AF85:AF90 AK85:AK90 D89:E89 E90 D91 A93:J93 R93:AB94 C94:I94 A94:A96 H95:L95 S95:X95 A97:XFD97 A98:F99 AG98:XFD99 A100:XFD103 A104:Z104 AB104:XFD104 A105:XFD105 A107:XFD107 A109:XFD109 A111:AI111 C112:AI112 A112:A124 C113:R113 AB113:AI113 C114:O114 R114:AI114 C115:Q115 AB115:AI115 C116:N116 R116:AI116 C117:AI120 A125:B125 E125:XFD125 AP3:XFD3 AP11:XFD12 AP111:XFD120 AP121:AP124 AT121:XFD124 A126:XFD1048576">
    <cfRule type="expression" dxfId="96" priority="201">
      <formula>CELL("protect",A1)=1</formula>
    </cfRule>
  </conditionalFormatting>
  <conditionalFormatting sqref="A57:XFD58">
    <cfRule type="expression" dxfId="95" priority="175">
      <formula>CELL("protect",A57)=1</formula>
    </cfRule>
  </conditionalFormatting>
  <conditionalFormatting sqref="A61:XFD61">
    <cfRule type="expression" dxfId="94" priority="174">
      <formula>CELL("protect",A61)=1</formula>
    </cfRule>
  </conditionalFormatting>
  <conditionalFormatting sqref="B48">
    <cfRule type="expression" dxfId="92" priority="16">
      <formula>CELL("protect",B48)=1</formula>
    </cfRule>
  </conditionalFormatting>
  <conditionalFormatting sqref="B51">
    <cfRule type="expression" dxfId="90" priority="18">
      <formula>CELL("protect",B51)=1</formula>
    </cfRule>
  </conditionalFormatting>
  <conditionalFormatting sqref="B52">
    <cfRule type="expression" dxfId="89" priority="200">
      <formula>CELL("protect",B52)=1</formula>
    </cfRule>
  </conditionalFormatting>
  <conditionalFormatting sqref="B55">
    <cfRule type="expression" dxfId="88" priority="23">
      <formula>CELL("protect",B55)=1</formula>
    </cfRule>
  </conditionalFormatting>
  <conditionalFormatting sqref="B55:F56">
    <cfRule type="expression" dxfId="86" priority="24">
      <formula>CELL("protect",B55)=1</formula>
    </cfRule>
  </conditionalFormatting>
  <conditionalFormatting sqref="B62:F63">
    <cfRule type="expression" dxfId="84" priority="12">
      <formula>CELL("protect",B62)=1</formula>
    </cfRule>
  </conditionalFormatting>
  <conditionalFormatting sqref="B59:O60">
    <cfRule type="expression" dxfId="83" priority="35">
      <formula>CELL("protect",B59)=1</formula>
    </cfRule>
  </conditionalFormatting>
  <conditionalFormatting sqref="B26:XFD27">
    <cfRule type="expression" dxfId="81" priority="14">
      <formula>CELL("protect",B26)=1</formula>
    </cfRule>
  </conditionalFormatting>
  <conditionalFormatting sqref="C75">
    <cfRule type="expression" dxfId="79" priority="2">
      <formula>CELL("protect",C75)=1</formula>
    </cfRule>
  </conditionalFormatting>
  <conditionalFormatting sqref="C95:G96">
    <cfRule type="expression" dxfId="77" priority="8">
      <formula>CELL("protect",C95)=1</formula>
    </cfRule>
  </conditionalFormatting>
  <conditionalFormatting sqref="C105:M110">
    <cfRule type="expression" dxfId="76" priority="162">
      <formula>CELL("protect",C105)=1</formula>
    </cfRule>
  </conditionalFormatting>
  <conditionalFormatting sqref="G55">
    <cfRule type="expression" dxfId="74" priority="198">
      <formula>CELL("protect",G55)=1</formula>
    </cfRule>
  </conditionalFormatting>
  <conditionalFormatting sqref="G98">
    <cfRule type="expression" dxfId="72" priority="4">
      <formula>CELL("protect",G98)=1</formula>
    </cfRule>
  </conditionalFormatting>
  <conditionalFormatting sqref="H96:L96 S96:X96">
    <cfRule type="expression" dxfId="70" priority="6">
      <formula>CELL("protect",H96)=1</formula>
    </cfRule>
  </conditionalFormatting>
  <conditionalFormatting sqref="I83">
    <cfRule type="expression" dxfId="69" priority="94">
      <formula>CELL("protect",I83)=1</formula>
    </cfRule>
  </conditionalFormatting>
  <conditionalFormatting sqref="I91">
    <cfRule type="expression" dxfId="68" priority="91">
      <formula>CELL("protect",I91)=1</formula>
    </cfRule>
  </conditionalFormatting>
  <conditionalFormatting sqref="K82">
    <cfRule type="expression" dxfId="64" priority="150">
      <formula>CELL("protect",K82)=1</formula>
    </cfRule>
  </conditionalFormatting>
  <conditionalFormatting sqref="K88">
    <cfRule type="expression" dxfId="62" priority="148">
      <formula>CELL("protect",K88)=1</formula>
    </cfRule>
  </conditionalFormatting>
  <conditionalFormatting sqref="L71">
    <cfRule type="expression" dxfId="60" priority="114">
      <formula>CELL("protect",L71)=1</formula>
    </cfRule>
  </conditionalFormatting>
  <conditionalFormatting sqref="L83">
    <cfRule type="expression" dxfId="59" priority="112">
      <formula>CELL("protect",L83)=1</formula>
    </cfRule>
  </conditionalFormatting>
  <conditionalFormatting sqref="L91">
    <cfRule type="expression" dxfId="58" priority="108">
      <formula>CELL("protect",L91)=1</formula>
    </cfRule>
  </conditionalFormatting>
  <conditionalFormatting sqref="O55">
    <cfRule type="expression" dxfId="57" priority="20">
      <formula>CELL("protect",O55)=1</formula>
    </cfRule>
  </conditionalFormatting>
  <conditionalFormatting sqref="O75">
    <cfRule type="expression" dxfId="55" priority="143">
      <formula>CELL("protect",O75)=1</formula>
    </cfRule>
  </conditionalFormatting>
  <conditionalFormatting sqref="O116">
    <cfRule type="expression" dxfId="53" priority="102">
      <formula>CELL("protect",O116)=1</formula>
    </cfRule>
  </conditionalFormatting>
  <conditionalFormatting sqref="O55:T56">
    <cfRule type="expression" dxfId="52" priority="21">
      <formula>CELL("protect",O55)=1</formula>
    </cfRule>
  </conditionalFormatting>
  <conditionalFormatting sqref="P108:Q108">
    <cfRule type="expression" dxfId="50" priority="88">
      <formula>CELL("protect",P108)=1</formula>
    </cfRule>
  </conditionalFormatting>
  <conditionalFormatting sqref="P110:Q110">
    <cfRule type="expression" dxfId="49" priority="87">
      <formula>CELL("protect",P110)=1</formula>
    </cfRule>
  </conditionalFormatting>
  <conditionalFormatting sqref="Q69">
    <cfRule type="expression" dxfId="47" priority="116">
      <formula>CELL("protect",Q69)=1</formula>
    </cfRule>
  </conditionalFormatting>
  <conditionalFormatting sqref="Q76">
    <cfRule type="expression" dxfId="45" priority="126">
      <formula>CELL("protect",Q76)=1</formula>
    </cfRule>
  </conditionalFormatting>
  <conditionalFormatting sqref="Q91 V91 AA91 AF91 AK91">
    <cfRule type="expression" dxfId="44" priority="110">
      <formula>CELL("protect",Q91)=1</formula>
    </cfRule>
  </conditionalFormatting>
  <conditionalFormatting sqref="R115">
    <cfRule type="expression" dxfId="41" priority="106">
      <formula>CELL("protect",R115)=1</formula>
    </cfRule>
  </conditionalFormatting>
  <conditionalFormatting sqref="R59:U60 AC59:AC60">
    <cfRule type="expression" dxfId="40" priority="37">
      <formula>CELL("protect",R59)=1</formula>
    </cfRule>
  </conditionalFormatting>
  <conditionalFormatting sqref="T75">
    <cfRule type="expression" dxfId="38" priority="140">
      <formula>CELL("protect",T75)=1</formula>
    </cfRule>
  </conditionalFormatting>
  <conditionalFormatting sqref="U55">
    <cfRule type="expression" dxfId="37" priority="196">
      <formula>CELL("protect",U55)=1</formula>
    </cfRule>
  </conditionalFormatting>
  <conditionalFormatting sqref="V76">
    <cfRule type="expression" dxfId="35" priority="124">
      <formula>CELL("protect",V76)=1</formula>
    </cfRule>
  </conditionalFormatting>
  <conditionalFormatting sqref="W108">
    <cfRule type="expression" dxfId="34" priority="86">
      <formula>CELL("protect",W108)=1</formula>
    </cfRule>
  </conditionalFormatting>
  <conditionalFormatting sqref="W110">
    <cfRule type="expression" dxfId="33" priority="85">
      <formula>CELL("protect",W110)=1</formula>
    </cfRule>
  </conditionalFormatting>
  <conditionalFormatting sqref="X59:X60 AF59:AF60">
    <cfRule type="expression" dxfId="32" priority="38">
      <formula>CELL("protect",X59)=1</formula>
    </cfRule>
  </conditionalFormatting>
  <conditionalFormatting sqref="X59:X60">
    <cfRule type="expression" dxfId="31" priority="31">
      <formula>CELL("protect",X59)=1</formula>
    </cfRule>
  </conditionalFormatting>
  <conditionalFormatting sqref="X118">
    <cfRule type="expression" dxfId="30" priority="166">
      <formula>CELL("protect",X118)=1</formula>
    </cfRule>
  </conditionalFormatting>
  <conditionalFormatting sqref="Y75">
    <cfRule type="expression" dxfId="29" priority="137">
      <formula>CELL("protect",Y75)=1</formula>
    </cfRule>
  </conditionalFormatting>
  <conditionalFormatting sqref="Z110">
    <cfRule type="expression" dxfId="27" priority="84">
      <formula>CELL("protect",Z110)=1</formula>
    </cfRule>
  </conditionalFormatting>
  <conditionalFormatting sqref="AA76">
    <cfRule type="expression" dxfId="25" priority="122">
      <formula>CELL("protect",AA76)=1</formula>
    </cfRule>
  </conditionalFormatting>
  <conditionalFormatting sqref="AC118">
    <cfRule type="expression" dxfId="24" priority="168">
      <formula>CELL("protect",AC118)=1</formula>
    </cfRule>
  </conditionalFormatting>
  <conditionalFormatting sqref="AC105:AH110">
    <cfRule type="expression" dxfId="23" priority="156">
      <formula>CELL("protect",AC105)=1</formula>
    </cfRule>
  </conditionalFormatting>
  <conditionalFormatting sqref="AD75">
    <cfRule type="expression" dxfId="22" priority="134">
      <formula>CELL("protect",AD75)=1</formula>
    </cfRule>
  </conditionalFormatting>
  <conditionalFormatting sqref="AE118">
    <cfRule type="expression" dxfId="20" priority="169">
      <formula>CELL("protect",AE118)=1</formula>
    </cfRule>
  </conditionalFormatting>
  <conditionalFormatting sqref="AF59:AF60">
    <cfRule type="expression" dxfId="18" priority="32">
      <formula>CELL("protect",AF59)=1</formula>
    </cfRule>
  </conditionalFormatting>
  <conditionalFormatting sqref="AF76">
    <cfRule type="expression" dxfId="17" priority="120">
      <formula>CELL("protect",AF76)=1</formula>
    </cfRule>
  </conditionalFormatting>
  <conditionalFormatting sqref="AI75">
    <cfRule type="expression" dxfId="14" priority="131">
      <formula>CELL("protect",AI75)=1</formula>
    </cfRule>
  </conditionalFormatting>
  <conditionalFormatting sqref="AI63:AJ63">
    <cfRule type="expression" dxfId="13" priority="10">
      <formula>CELL("protect",AI63)=1</formula>
    </cfRule>
  </conditionalFormatting>
  <conditionalFormatting sqref="AI103:AL110">
    <cfRule type="expression" dxfId="11" priority="152">
      <formula>CELL("protect",AI103)=1</formula>
    </cfRule>
  </conditionalFormatting>
  <conditionalFormatting sqref="AK76">
    <cfRule type="expression" dxfId="9" priority="118">
      <formula>CELL("protect",AK76)=1</formula>
    </cfRule>
  </conditionalFormatting>
  <conditionalFormatting sqref="AN75">
    <cfRule type="expression" dxfId="7" priority="128">
      <formula>CELL("protect",AN75)=1</formula>
    </cfRule>
  </conditionalFormatting>
  <conditionalFormatting sqref="AP69:XFD96">
    <cfRule type="expression" dxfId="6" priority="81">
      <formula>CELL("protect",AP69)=1</formula>
    </cfRule>
  </conditionalFormatting>
  <conditionalFormatting sqref="AQ16:XFD16">
    <cfRule type="expression" dxfId="4" priority="41">
      <formula>CELL("protect",AQ16)=1</formula>
    </cfRule>
  </conditionalFormatting>
  <conditionalFormatting sqref="AQ18:XFD18">
    <cfRule type="expression" dxfId="3" priority="42">
      <formula>CELL("protect",AQ18)=1</formula>
    </cfRule>
  </conditionalFormatting>
  <conditionalFormatting sqref="AQ59:XFD60">
    <cfRule type="expression" dxfId="2" priority="25">
      <formula>CELL("protect",AQ59)=1</formula>
    </cfRule>
  </conditionalFormatting>
  <dataValidations xWindow="680" yWindow="836" count="47">
    <dataValidation type="list" allowBlank="1" showInputMessage="1" showErrorMessage="1" sqref="AE111:AH112" xr:uid="{00000000-0002-0000-0000-000000000000}">
      <formula1>"有・無,有,無"</formula1>
    </dataValidation>
    <dataValidation type="list" allowBlank="1" showInputMessage="1" showErrorMessage="1" sqref="P111:X112" xr:uid="{00000000-0002-0000-0000-000001000000}">
      <formula1>"障害者・要介護3以上,障害者,要介護3以上"</formula1>
    </dataValidation>
    <dataValidation type="list" allowBlank="1" showInputMessage="1" showErrorMessage="1" promptTitle="２０２５年度の入学料免除申請の有無【２０２５年度入学者は入力】" prompt="２０２５年度の入学料免除申請の有無を選択" sqref="X93:AB94" xr:uid="{00000000-0002-0000-0000-000002000000}">
      <formula1>"有　・　無　　　　　　　　・内部進学により不徴収,有,無,内部進学により不徴収"</formula1>
    </dataValidation>
    <dataValidation type="list" allowBlank="1" showInputMessage="1" showErrorMessage="1" sqref="Y7" xr:uid="{00000000-0002-0000-0000-000003000000}">
      <formula1>"入学　・　編入学,入学,編入学"</formula1>
    </dataValidation>
    <dataValidation type="list" allowBlank="1" showInputMessage="1" showErrorMessage="1" sqref="AJ7:AL7" xr:uid="{00000000-0002-0000-0000-000004000000}">
      <formula1>"無・有,無,有"</formula1>
    </dataValidation>
    <dataValidation allowBlank="1" showInputMessage="1" showErrorMessage="1" promptTitle="入力する前に" prompt="　申請書は、家計の状況等を父母から良く説明を受け、父母等の自署を除き、申請者本人が丁寧に記入してください。_x000a_また、故意に事実と相違して記入されていたことが判明したときは、免除決定後においても免除を取り消します。_x000a_収入については、課税証明書等を参考に記入しますが、家族状況については、申請時現在の状況を記入してください。" sqref="AF4:AG4" xr:uid="{00000000-0002-0000-0000-000005000000}"/>
    <dataValidation type="whole" errorStyle="warning" allowBlank="1" showInputMessage="1" showErrorMessage="1" errorTitle="学籍番号が間違っています。" error="再度確認してください。" sqref="F7:J7" xr:uid="{00000000-0002-0000-0000-000006000000}">
      <formula1>99999999</formula1>
      <formula2>999999999</formula2>
    </dataValidation>
    <dataValidation allowBlank="1" showInputMessage="1" showErrorMessage="1" promptTitle="住所等【全員入力】" prompt="入力内容について確認を行うことがあるので、必ず連絡の取れる電話番号を入力。" sqref="F67:H67 J67:L67 N67:U67 AG67:AO67 AC67:AE67 X67" xr:uid="{00000000-0002-0000-0000-000007000000}"/>
    <dataValidation type="list" allowBlank="1" showInputMessage="1" showErrorMessage="1" promptTitle="通学区分【全員入力】" prompt="自宅、自宅外のいずれかを選択" sqref="G93:I94" xr:uid="{00000000-0002-0000-0000-000008000000}">
      <formula1>"自宅　　　　　自宅外,自宅,自宅外"</formula1>
    </dataValidation>
    <dataValidation errorStyle="warning" allowBlank="1" showInputMessage="1" showErrorMessage="1" errorTitle="欄に数字を１つずつ入力してください。" error="１つの欄に、数字を１つずつ入力してください。" promptTitle="就学者（本人以外）の授業料年額【免除された者のみ入力】" prompt="授業料年額は、免除前の年額（国立大学５３６、国立高専２３５等）を入力（千円未満四捨五入）_x000a__x000a_" sqref="AM103:AO110" xr:uid="{00000000-0002-0000-0000-000009000000}"/>
    <dataValidation allowBlank="1" showInputMessage="1" showErrorMessage="1" promptTitle="就学者（本人以外）" prompt="・２０２３年度の状況で入力。_x000a_・学校名は正確に入力、学年も必ず入力。" sqref="V110 V104 V106 V108" xr:uid="{00000000-0002-0000-0000-00000A000000}"/>
    <dataValidation type="whole" errorStyle="warning" operator="lessThanOrEqual" allowBlank="1" showInputMessage="1" showErrorMessage="1" errorTitle="千円単位で入力してください。" error="桁を確認し、千円単位で入力してください。" sqref="V77:AO82" xr:uid="{00000000-0002-0000-0000-00000B000000}">
      <formula1>10000</formula1>
    </dataValidation>
    <dataValidation type="list" allowBlank="1" showInputMessage="1" showErrorMessage="1" promptTitle="就学者（本人以外）の免除状況【該当者のみ入力】" prompt="国立学校に在学する場合のみ免除状況を選択し、免除状況について授業料免除実施状況証明書を提出_x000a_" sqref="AF103:AL110" xr:uid="{00000000-0002-0000-0000-00000C000000}">
      <formula1>"無・全免・　　　　半免・一部,無,全免,半免,一部"</formula1>
    </dataValidation>
    <dataValidation allowBlank="1" showInputMessage="1" showErrorMessage="1" promptTitle="家計急変申請希望者【該当者のみ入力】" prompt="家計急変申請を希望する場合は、家計支持者の続柄及び、家計急変事由を入力" sqref="V52:AM52 L52:O52" xr:uid="{00000000-0002-0000-0000-00000D000000}"/>
    <dataValidation type="list" allowBlank="1" showInputMessage="1" showErrorMessage="1" promptTitle="家計急変申請の有無【全員入力】" prompt="２０２４年度第２期（前々回）の申請および２０２５年度第１期（前回）の申請において、家計急変申請をしたかどうか入力。" sqref="U55:AC56" xr:uid="{00000000-0002-0000-0000-00000E000000}">
      <formula1>"有　・　無,有,無"</formula1>
    </dataValidation>
    <dataValidation allowBlank="1" showInputMessage="1" showErrorMessage="1" promptTitle="家族【全員入力】" prompt="・就学者以外の生計を同一にする者全員を入力する。_x000a_・独立生計者として申請する場合にも父母の氏名、年齢、職業を入力し、（　）で囲む。_x000a_・職業は、専業主婦・無職の場合もその旨入力。" sqref="AA70:AO70" xr:uid="{00000000-0002-0000-0000-00000F000000}"/>
    <dataValidation imeMode="fullKatakana" allowBlank="1" showInputMessage="1" showErrorMessage="1" sqref="F12" xr:uid="{00000000-0002-0000-0000-000010000000}"/>
    <dataValidation type="textLength" errorStyle="warning" operator="greaterThanOrEqual" allowBlank="1" showInputMessage="1" showErrorMessage="1" errorTitle="文章が短すぎます。" error="申請の理由及び家庭の事情について、具体的に入力してください。_x000a_" sqref="B28:AO41" xr:uid="{00000000-0002-0000-0000-000011000000}">
      <formula1>100</formula1>
    </dataValidation>
    <dataValidation type="whole" operator="lessThanOrEqual" allowBlank="1" showInputMessage="1" showErrorMessage="1" sqref="Q77:U82" xr:uid="{00000000-0002-0000-0000-000012000000}">
      <formula1>10000</formula1>
    </dataValidation>
    <dataValidation type="whole" operator="lessThanOrEqual" allowBlank="1" showInputMessage="1" showErrorMessage="1" promptTitle="所得" prompt="・申請者本人のアルバイト収入は入れない（独立生計者の場合は本人の給与収入に入れる）。" sqref="L77:P77" xr:uid="{00000000-0002-0000-0000-000013000000}">
      <formula1>10000</formula1>
    </dataValidation>
    <dataValidation type="whole" operator="lessThanOrEqual" allowBlank="1" showInputMessage="1" showErrorMessage="1" promptTitle="所得" prompt="・自営業等で所得金額がマイナスの場合は、「０ゼロ」として他の項目と相殺しない。" sqref="L85:AO88" xr:uid="{00000000-0002-0000-0000-000014000000}">
      <formula1>10000</formula1>
    </dataValidation>
    <dataValidation type="whole" operator="lessThanOrEqual" allowBlank="1" showInputMessage="1" showErrorMessage="1" promptTitle="所得" prompt="・退職金・保険金・資産譲渡等については、収入金額から公租公課を控除した額を入力（ただし、保険金受給の場合、長期療養者に関しては、様式５の補てんされた金額欄に記入し、この収入欄には入力不要）。_x000a_・家計支持者の死亡による退職金や保険金は臨時所得に算入しない。" sqref="L89:AO90" xr:uid="{00000000-0002-0000-0000-000015000000}">
      <formula1>10000</formula1>
    </dataValidation>
    <dataValidation allowBlank="1" showInputMessage="1" showErrorMessage="1" promptTitle="【要注意】" prompt="申請者本人については、2025年10月1日時点の学年で記入してください。_x000a_" sqref="AL10:AM10" xr:uid="{00000000-0002-0000-0000-000016000000}"/>
    <dataValidation allowBlank="1" showInputMessage="1" showErrorMessage="1" promptTitle="修業年限超過者【該当者のみ入力】" prompt="しおりをよく読んだ上で、自分が修業年限超過者である場合は、この欄に超過期間を入力。" sqref="J49:K49 G49:H49" xr:uid="{00000000-0002-0000-0000-000017000000}"/>
    <dataValidation allowBlank="1" showInputMessage="1" showErrorMessage="1" promptTitle="【要注意】" prompt="申請者本人については、2025年10月1日時点の所属で記入してください。" sqref="E9:H10" xr:uid="{00000000-0002-0000-0000-000018000000}"/>
    <dataValidation type="list" allowBlank="1" showInputMessage="1" showErrorMessage="1" promptTitle="家計急変申請の有無【全員入力】" prompt="２０２４年度第２期（前々回）の申請および２０２５年度第１期（前回）の申請において、家計急変申請をしたかどうか入力。_x000a_" sqref="G55:N56" xr:uid="{00000000-0002-0000-0000-000019000000}">
      <formula1>"有　・　無,有,無"</formula1>
    </dataValidation>
    <dataValidation allowBlank="1" showInputMessage="1" showErrorMessage="1" promptTitle="災害等【該当者のみ入力】" prompt="・火災・風水害又は盗難などの被害を受けた世帯_x000a_・被害を受けたことの証明書等と被災額（2024年1月～2024年12月の期間）を証明するための書類を提出_x000a_" sqref="I120:AF120" xr:uid="{00000000-0002-0000-0000-00001A000000}"/>
    <dataValidation allowBlank="1" showInputMessage="1" showErrorMessage="1" promptTitle="家計支持者の別居【該当者のみ入力】" prompt="・2024年1月～2024年12月の間に家計支持者が別居している期間がある世帯_x000a_・当該期間に別居を証明できる書類を提出_x000a_" sqref="AG118 N117:W117 I118:W118 Z118:AB118 AD118" xr:uid="{00000000-0002-0000-0000-00001B000000}"/>
    <dataValidation allowBlank="1" showInputMessage="1" showErrorMessage="1" promptTitle="家族【全員入力】" prompt="・就学者以外の生計を同一にする者全員を入力する。_x000a_・独立生計者として申請する場合にも父・母の氏名、年齢、職業を入力し、（　）で囲む。_x000a_・職業は、専業主婦・無職の場合もその旨入力。" sqref="Q71:AO73" xr:uid="{00000000-0002-0000-0000-00001C000000}"/>
    <dataValidation allowBlank="1" showInputMessage="1" showErrorMessage="1" promptTitle="【要注意】" prompt="申請者本人については、2025年10月1日時点の学年で記入してください。" sqref="Z9:AB9" xr:uid="{00000000-0002-0000-0000-00001D000000}"/>
    <dataValidation type="list" allowBlank="1" showErrorMessage="1" promptTitle="就学者（本人以外）の在学学校【該当者のみ入力】" prompt="・在学生（最高学年で卒業予定者を除く）は申請時点、平成２９年度入学者は平成２９年３月時点の状況（学年等）で入力_x000a__x000a_・該当する設置区分（国立・公立・私立）を選択" sqref="L103:M110" xr:uid="{00000000-0002-0000-0000-00001E000000}">
      <formula1>"国立　　　公立　　　私立,国立,公立,私立"</formula1>
    </dataValidation>
    <dataValidation type="list" allowBlank="1" showErrorMessage="1" promptTitle="就学者（本人以外）の在学学校名・学年【該当者のみ入力】" prompt="・在学生（最高学年で卒業予定者を除く）は申請時点、平成２９年度入学者は平成２９年3月時点の状況（学年等）で入力_x000a__x000a_・学校名は正確に入力、入学年度、学年も入力" sqref="N109:AB109 N103:AB103 N105:AB105 N107:AB107" xr:uid="{00000000-0002-0000-0000-00001F000000}">
      <formula1>"小学校　中学校　高校　大学　高専　専修学校（高等課程）　専修学校（専門課程）,小学校,中学校,高校,大学,高専,専修学校（高等課程）,専修学校（専門課程）"</formula1>
    </dataValidation>
    <dataValidation allowBlank="1" showErrorMessage="1" promptTitle="就学者（本人以外）の在学学校名・学年【該当者のみ入力】" prompt="・在学生（最高学年で卒業予定者を除く）は申請時点、平成２９年度入学者は平成２９年3月時点の状況（学年等）で入力_x000a__x000a_・学校名は正確に入力、入学年度、学年も入力" sqref="P110:U110 P104:U104 P106:U106 P108:U108" xr:uid="{00000000-0002-0000-0000-000020000000}"/>
    <dataValidation allowBlank="1" showErrorMessage="1" promptTitle="就学者（本人以外）の在学学校名・学年【該当者のみ入力】" prompt="・在学生（最高学年で卒業予定者を除く）は申請時点、平成２９年度入学者は平成２９年３月時点の状況（学年等）で入力_x000a__x000a_・学校名は正確に入力、入学年度、学年も入力" sqref="Z110:AA110 W104 Z104:AA104 W106 Z106:AA106 W108 Z108:AA108 W110" xr:uid="{00000000-0002-0000-0000-000021000000}"/>
    <dataValidation type="list" allowBlank="1" showErrorMessage="1" promptTitle="就学者（本人以外）の通学区分【該当者のみ入力】" prompt="・在学生（最高学年で卒業予定者を除く）は申請時点、平成２９年度入学者は平成２９年３月時点の状況（学年等）で入力_x000a__x000a_・該当する通学区分を選択する" sqref="AC103:AE110" xr:uid="{00000000-0002-0000-0000-000022000000}">
      <formula1>"自宅　　　　　　　自宅外,自宅,自宅外"</formula1>
    </dataValidation>
    <dataValidation allowBlank="1" showErrorMessage="1" promptTitle="Ｈ２８年度就学者（本人以外）【該当者のみ入力】" prompt="・在学生（最高学年で卒業予定者を除く）は申請時点、平成２９年度入学者は平成２９年3月時点において就学している者を入力_x000a__x000a_・予備校、各種学校、専修学校(一般課程)等に在学する者及び自宅にて受験準備中の者は「就学者を除く家族欄」に入力し、所得に関する証明書を添付" sqref="E109:I110 C105:I108" xr:uid="{00000000-0002-0000-0000-000023000000}"/>
    <dataValidation allowBlank="1" showErrorMessage="1" promptTitle="Ｈ２８年度就学者（本人以外）【該当者のみ入力】" prompt="・在学生（最高学年で卒業予定者を除く）は申請時点、平成２９年度入学者は平成２９年3月時点において就学している者を入力_x000a__x000a_・予備校、各種学校、専修学校(一般課程)等に在学する者及び自宅にて受験準備中の者は「就学者を除く家族欄」に入力し、所得に関する証明書を添付_x000a_" sqref="J105:K110" xr:uid="{00000000-0002-0000-0000-000024000000}"/>
    <dataValidation allowBlank="1" showInputMessage="1" showErrorMessage="1" promptTitle="２０２５年度就学者（本人以外）【該当者のみ入力】" prompt="申請時点において就学している者を入力_x000a__x000a_・予備校、各種学校、専修学校(一般課程)等に在学する者及び自宅にて受験準備中の者は「就学者を除く家族欄」に入力し、所得に関する証明書を添付" sqref="C103:I104" xr:uid="{00000000-0002-0000-0000-000025000000}"/>
    <dataValidation allowBlank="1" showInputMessage="1" showErrorMessage="1" promptTitle="２０２５年度就学者（本人以外）【該当者のみ入力】" prompt="申請時点において就学している者を入力_x000a__x000a_・予備校、各種学校、専修学校(一般課程)等に在学する者及び自宅にて受験準備中の者は「就学者を除く家族欄」に入力し、所得に関する証明書を添付_x000a_" sqref="J103:K104" xr:uid="{00000000-0002-0000-0000-000026000000}"/>
    <dataValidation allowBlank="1" showInputMessage="1" showErrorMessage="1" promptTitle="災害等【該当者のみ入力】" prompt="・火災・風水害又は盗難などの被害を受けた世帯_x000a_・被害を受けたことの証明書等と被災額（2024年1月～2024年12月の期間）を証明するための書類を提出_x000a__x000a_" sqref="L119:W119" xr:uid="{00000000-0002-0000-0000-000027000000}"/>
    <dataValidation type="list" allowBlank="1" showInputMessage="1" showErrorMessage="1" promptTitle="通学区分【全員入力】" prompt="主に就学しているキャンパスを選択" sqref="J93:Q94" xr:uid="{00000000-0002-0000-0000-000028000000}">
      <formula1>"東京キャンパス　　　筑波キャンパス,東京キャンパス,筑波キャンパス"</formula1>
    </dataValidation>
    <dataValidation type="list" allowBlank="1" showInputMessage="1" showErrorMessage="1" promptTitle="母子父子世帯【該当者のみ入力】" prompt="母子父子世帯の場合、死亡または生別を選択し、その離別年月を入力。_x000a_さらに死亡の場合は遺族年金の有・無を選択。生別の場合は相手方からの養育費の有・無を選択。" sqref="X59:AB60 AF59:AI60" xr:uid="{00000000-0002-0000-0000-000029000000}">
      <formula1>"有　・　無,有,無"</formula1>
    </dataValidation>
    <dataValidation allowBlank="1" showInputMessage="1" showErrorMessage="1" promptTitle="母子父子世帯【該当者のみ入力】" prompt="母子父子世帯の場合、死亡または生別を選択し、その離別年月を入力。_x000a_さらに死亡の場合は遺族年金の有・無を選択。生別の場合は相手方からの養育費の有・無を選択。" sqref="K59:M60 O59:Q60" xr:uid="{00000000-0002-0000-0000-00002A000000}"/>
    <dataValidation type="list" allowBlank="1" showInputMessage="1" showErrorMessage="1" promptTitle="母子父子世帯【該当者のみ入力】" prompt="母子父子世帯の場合、死亡または生別を選択し、その離別年月を入力。_x000a_さらに死亡の場合は遺族年金の有・無を選択。生別の場合は相手方からの養育費の有・無を選択。" sqref="D59:I60" xr:uid="{00000000-0002-0000-0000-00002B000000}">
      <formula1>"死亡　・　生別,死亡,生別"</formula1>
    </dataValidation>
    <dataValidation type="list" allowBlank="1" showInputMessage="1" showErrorMessage="1" sqref="S96:AB96" xr:uid="{00000000-0002-0000-0000-00002C000000}">
      <formula1>"(全免・半免・1/3免・2/3免・不許可・未申請),（全　免）,（半　免）,（1/3免除）,（2/3免除）,（不許可）,（未申請）"</formula1>
    </dataValidation>
    <dataValidation type="list" allowBlank="1" showInputMessage="1" showErrorMessage="1" promptTitle="２０２４年度の授業料免除結果【２０２４年度在学者は入力】" prompt="２０２４年度の授業料免除結果をそれぞれの学期について選択" sqref="H96:R96" xr:uid="{00000000-0002-0000-0000-00002D000000}">
      <formula1>"(全免・半免・1/3免・2/3免・不許可・未申請),（全　免）,（半　免）,（1/3免除）,（2/3免除）,（不許可）,（未申請）"</formula1>
    </dataValidation>
    <dataValidation allowBlank="1" showInputMessage="1" showErrorMessage="1" promptTitle="奨学金【該当者のみ入力】" prompt="・給与の奨学金（返済の義務がないもの）のみ入力_x000a_・給与奨学金名を必ず入力_x000a_・受給額については２０２５年度の年額（見込み額）を入力_x000a_" sqref="G98:AF99 AG99:AM99" xr:uid="{00000000-0002-0000-0000-00002E000000}"/>
  </dataValidations>
  <printOptions horizontalCentered="1"/>
  <pageMargins left="0.19685039370078741" right="0.19685039370078741" top="0.23622047244094491" bottom="0.19685039370078741" header="0.11811023622047245" footer="0.11811023622047245"/>
  <pageSetup paperSize="9" scale="107" fitToHeight="0" orientation="portrait" horizontalDpi="300" verticalDpi="300" r:id="rId1"/>
  <rowBreaks count="1" manualBreakCount="1">
    <brk id="61"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19</xdr:col>
                    <xdr:colOff>38100</xdr:colOff>
                    <xdr:row>18</xdr:row>
                    <xdr:rowOff>28575</xdr:rowOff>
                  </from>
                  <to>
                    <xdr:col>20</xdr:col>
                    <xdr:colOff>47625</xdr:colOff>
                    <xdr:row>19</xdr:row>
                    <xdr:rowOff>0</xdr:rowOff>
                  </to>
                </anchor>
              </controlPr>
            </control>
          </mc:Choice>
        </mc:AlternateContent>
        <mc:AlternateContent xmlns:mc="http://schemas.openxmlformats.org/markup-compatibility/2006">
          <mc:Choice Requires="x14">
            <control shapeId="2052" r:id="rId5" name="Check Box 4">
              <controlPr locked="0" defaultSize="0" autoFill="0" autoLine="0" autoPict="0">
                <anchor moveWithCells="1">
                  <from>
                    <xdr:col>19</xdr:col>
                    <xdr:colOff>28575</xdr:colOff>
                    <xdr:row>19</xdr:row>
                    <xdr:rowOff>28575</xdr:rowOff>
                  </from>
                  <to>
                    <xdr:col>20</xdr:col>
                    <xdr:colOff>28575</xdr:colOff>
                    <xdr:row>19</xdr:row>
                    <xdr:rowOff>266700</xdr:rowOff>
                  </to>
                </anchor>
              </controlPr>
            </control>
          </mc:Choice>
        </mc:AlternateContent>
        <mc:AlternateContent xmlns:mc="http://schemas.openxmlformats.org/markup-compatibility/2006">
          <mc:Choice Requires="x14">
            <control shapeId="2053" r:id="rId6" name="Check Box 5">
              <controlPr locked="0" defaultSize="0" autoFill="0" autoLine="0" autoPict="0">
                <anchor moveWithCells="1">
                  <from>
                    <xdr:col>1</xdr:col>
                    <xdr:colOff>28575</xdr:colOff>
                    <xdr:row>22</xdr:row>
                    <xdr:rowOff>9525</xdr:rowOff>
                  </from>
                  <to>
                    <xdr:col>2</xdr:col>
                    <xdr:colOff>28575</xdr:colOff>
                    <xdr:row>23</xdr:row>
                    <xdr:rowOff>0</xdr:rowOff>
                  </to>
                </anchor>
              </controlPr>
            </control>
          </mc:Choice>
        </mc:AlternateContent>
        <mc:AlternateContent xmlns:mc="http://schemas.openxmlformats.org/markup-compatibility/2006">
          <mc:Choice Requires="x14">
            <control shapeId="2054" r:id="rId7" name="Check Box 6">
              <controlPr locked="0" defaultSize="0" autoFill="0" autoLine="0" autoPict="0">
                <anchor moveWithCells="1">
                  <from>
                    <xdr:col>9</xdr:col>
                    <xdr:colOff>0</xdr:colOff>
                    <xdr:row>21</xdr:row>
                    <xdr:rowOff>161925</xdr:rowOff>
                  </from>
                  <to>
                    <xdr:col>10</xdr:col>
                    <xdr:colOff>0</xdr:colOff>
                    <xdr:row>23</xdr:row>
                    <xdr:rowOff>28575</xdr:rowOff>
                  </to>
                </anchor>
              </controlPr>
            </control>
          </mc:Choice>
        </mc:AlternateContent>
        <mc:AlternateContent xmlns:mc="http://schemas.openxmlformats.org/markup-compatibility/2006">
          <mc:Choice Requires="x14">
            <control shapeId="2055" r:id="rId8" name="Check Box 7">
              <controlPr locked="0" defaultSize="0" autoFill="0" autoLine="0" autoPict="0">
                <anchor moveWithCells="1">
                  <from>
                    <xdr:col>15</xdr:col>
                    <xdr:colOff>9525</xdr:colOff>
                    <xdr:row>21</xdr:row>
                    <xdr:rowOff>152400</xdr:rowOff>
                  </from>
                  <to>
                    <xdr:col>17</xdr:col>
                    <xdr:colOff>28575</xdr:colOff>
                    <xdr:row>23</xdr:row>
                    <xdr:rowOff>19050</xdr:rowOff>
                  </to>
                </anchor>
              </controlPr>
            </control>
          </mc:Choice>
        </mc:AlternateContent>
        <mc:AlternateContent xmlns:mc="http://schemas.openxmlformats.org/markup-compatibility/2006">
          <mc:Choice Requires="x14">
            <control shapeId="2056" r:id="rId9" name="Check Box 8">
              <controlPr locked="0" defaultSize="0" autoFill="0" autoLine="0" autoPict="0">
                <anchor moveWithCells="1">
                  <from>
                    <xdr:col>22</xdr:col>
                    <xdr:colOff>0</xdr:colOff>
                    <xdr:row>21</xdr:row>
                    <xdr:rowOff>161925</xdr:rowOff>
                  </from>
                  <to>
                    <xdr:col>23</xdr:col>
                    <xdr:colOff>9525</xdr:colOff>
                    <xdr:row>23</xdr:row>
                    <xdr:rowOff>28575</xdr:rowOff>
                  </to>
                </anchor>
              </controlPr>
            </control>
          </mc:Choice>
        </mc:AlternateContent>
        <mc:AlternateContent xmlns:mc="http://schemas.openxmlformats.org/markup-compatibility/2006">
          <mc:Choice Requires="x14">
            <control shapeId="2057" r:id="rId10" name="Check Box 9">
              <controlPr locked="0" defaultSize="0" autoFill="0" autoLine="0" autoPict="0">
                <anchor moveWithCells="1">
                  <from>
                    <xdr:col>29</xdr:col>
                    <xdr:colOff>0</xdr:colOff>
                    <xdr:row>21</xdr:row>
                    <xdr:rowOff>152400</xdr:rowOff>
                  </from>
                  <to>
                    <xdr:col>29</xdr:col>
                    <xdr:colOff>180975</xdr:colOff>
                    <xdr:row>23</xdr:row>
                    <xdr:rowOff>19050</xdr:rowOff>
                  </to>
                </anchor>
              </controlPr>
            </control>
          </mc:Choice>
        </mc:AlternateContent>
        <mc:AlternateContent xmlns:mc="http://schemas.openxmlformats.org/markup-compatibility/2006">
          <mc:Choice Requires="x14">
            <control shapeId="2068" r:id="rId11" name="Check Box 20">
              <controlPr locked="0" defaultSize="0" autoFill="0" autoLine="0" autoPict="0">
                <anchor moveWithCells="1">
                  <from>
                    <xdr:col>2</xdr:col>
                    <xdr:colOff>19050</xdr:colOff>
                    <xdr:row>110</xdr:row>
                    <xdr:rowOff>38100</xdr:rowOff>
                  </from>
                  <to>
                    <xdr:col>3</xdr:col>
                    <xdr:colOff>38100</xdr:colOff>
                    <xdr:row>111</xdr:row>
                    <xdr:rowOff>104775</xdr:rowOff>
                  </to>
                </anchor>
              </controlPr>
            </control>
          </mc:Choice>
        </mc:AlternateContent>
        <mc:AlternateContent xmlns:mc="http://schemas.openxmlformats.org/markup-compatibility/2006">
          <mc:Choice Requires="x14">
            <control shapeId="2069" r:id="rId12" name="Check Box 21">
              <controlPr locked="0" defaultSize="0" autoFill="0" autoLine="0" autoPict="0">
                <anchor moveWithCells="1">
                  <from>
                    <xdr:col>2</xdr:col>
                    <xdr:colOff>28575</xdr:colOff>
                    <xdr:row>113</xdr:row>
                    <xdr:rowOff>0</xdr:rowOff>
                  </from>
                  <to>
                    <xdr:col>3</xdr:col>
                    <xdr:colOff>38100</xdr:colOff>
                    <xdr:row>114</xdr:row>
                    <xdr:rowOff>66675</xdr:rowOff>
                  </to>
                </anchor>
              </controlPr>
            </control>
          </mc:Choice>
        </mc:AlternateContent>
        <mc:AlternateContent xmlns:mc="http://schemas.openxmlformats.org/markup-compatibility/2006">
          <mc:Choice Requires="x14">
            <control shapeId="2070" r:id="rId13" name="Check Box 22">
              <controlPr locked="0" defaultSize="0" autoFill="0" autoLine="0" autoPict="0">
                <anchor moveWithCells="1">
                  <from>
                    <xdr:col>2</xdr:col>
                    <xdr:colOff>19050</xdr:colOff>
                    <xdr:row>116</xdr:row>
                    <xdr:rowOff>19050</xdr:rowOff>
                  </from>
                  <to>
                    <xdr:col>3</xdr:col>
                    <xdr:colOff>19050</xdr:colOff>
                    <xdr:row>117</xdr:row>
                    <xdr:rowOff>85725</xdr:rowOff>
                  </to>
                </anchor>
              </controlPr>
            </control>
          </mc:Choice>
        </mc:AlternateContent>
        <mc:AlternateContent xmlns:mc="http://schemas.openxmlformats.org/markup-compatibility/2006">
          <mc:Choice Requires="x14">
            <control shapeId="2071" r:id="rId14" name="Check Box 23">
              <controlPr locked="0" defaultSize="0" autoFill="0" autoLine="0" autoPict="0">
                <anchor moveWithCells="1">
                  <from>
                    <xdr:col>2</xdr:col>
                    <xdr:colOff>28575</xdr:colOff>
                    <xdr:row>118</xdr:row>
                    <xdr:rowOff>19050</xdr:rowOff>
                  </from>
                  <to>
                    <xdr:col>3</xdr:col>
                    <xdr:colOff>38100</xdr:colOff>
                    <xdr:row>119</xdr:row>
                    <xdr:rowOff>76200</xdr:rowOff>
                  </to>
                </anchor>
              </controlPr>
            </control>
          </mc:Choice>
        </mc:AlternateContent>
        <mc:AlternateContent xmlns:mc="http://schemas.openxmlformats.org/markup-compatibility/2006">
          <mc:Choice Requires="x14">
            <control shapeId="2075" r:id="rId15" name="Check Box 27">
              <controlPr locked="0" defaultSize="0" autoFill="0" autoLine="0" autoPict="0">
                <anchor moveWithCells="1">
                  <from>
                    <xdr:col>42</xdr:col>
                    <xdr:colOff>142875</xdr:colOff>
                    <xdr:row>122</xdr:row>
                    <xdr:rowOff>19050</xdr:rowOff>
                  </from>
                  <to>
                    <xdr:col>42</xdr:col>
                    <xdr:colOff>2447925</xdr:colOff>
                    <xdr:row>123</xdr:row>
                    <xdr:rowOff>85725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5" id="{523367E6-7A6C-4F8D-9830-B00DE8F4812F}">
            <xm:f>'\経済支援チーム\1_入学料・授業料免除\01授業料免除\申請書\R3-1【在学生用】2月\EXCEL申請書\[2021-1免除申請（留学生以外）.xlsx]リスト'!#REF!=TRUE</xm:f>
            <x14:dxf>
              <fill>
                <patternFill>
                  <bgColor theme="0"/>
                </patternFill>
              </fill>
            </x14:dxf>
          </x14:cfRule>
          <xm:sqref>B48</xm:sqref>
        </x14:conditionalFormatting>
        <x14:conditionalFormatting xmlns:xm="http://schemas.microsoft.com/office/excel/2006/main">
          <x14:cfRule type="expression" priority="17" id="{870C49D0-28CC-4694-8DCB-E0D90828BEBC}">
            <xm:f>'\経済支援チーム\1_入学料・授業料免除\01授業料免除\申請書\R3-1【在学生用】2月\EXCEL申請書\[2021-1免除申請（留学生以外）.xlsx]リスト'!#REF!=TRUE</xm:f>
            <x14:dxf>
              <fill>
                <patternFill>
                  <bgColor theme="0"/>
                </patternFill>
              </fill>
            </x14:dxf>
          </x14:cfRule>
          <xm:sqref>B51</xm:sqref>
        </x14:conditionalFormatting>
        <x14:conditionalFormatting xmlns:xm="http://schemas.microsoft.com/office/excel/2006/main">
          <x14:cfRule type="expression" priority="22" id="{BA5B5B2F-9AB5-4CAF-97C6-28E26944CEB2}">
            <xm:f>'\経済支援チーム\1_入学料・授業料免除\01授業料免除\申請書\R3-1【在学生用】2月\EXCEL申請書\[2021-1免除申請（留学生以外）.xlsx]リスト'!#REF!=TRUE</xm:f>
            <x14:dxf>
              <fill>
                <patternFill>
                  <bgColor theme="0"/>
                </patternFill>
              </fill>
            </x14:dxf>
          </x14:cfRule>
          <xm:sqref>B55:F56</xm:sqref>
        </x14:conditionalFormatting>
        <x14:conditionalFormatting xmlns:xm="http://schemas.microsoft.com/office/excel/2006/main">
          <x14:cfRule type="expression" priority="11" id="{5DC3B7BE-9C9B-4E95-9B24-155D7F2945D6}">
            <xm:f>'\経済支援チーム\1_入学料・授業料免除\01授業料免除\申請書\R3-1【在学生用】2月\EXCEL申請書\[2021-1免除申請（留学生以外）.xlsx]リスト'!#REF!=TRUE</xm:f>
            <x14:dxf>
              <fill>
                <patternFill>
                  <bgColor theme="0"/>
                </patternFill>
              </fill>
            </x14:dxf>
          </x14:cfRule>
          <xm:sqref>B62:F63</xm:sqref>
        </x14:conditionalFormatting>
        <x14:conditionalFormatting xmlns:xm="http://schemas.microsoft.com/office/excel/2006/main">
          <x14:cfRule type="expression" priority="13" id="{C170D4E6-4793-4951-8CED-FFB0462CB512}">
            <xm:f>'\経済支援チーム\1_入学料・授業料免除\01授業料免除\申請書\R3-1【在学生用】2月\EXCEL申請書\[2021-1免除申請（留学生以外）.xlsx]リスト'!#REF!=TRUE</xm:f>
            <x14:dxf>
              <fill>
                <patternFill>
                  <bgColor theme="0"/>
                </patternFill>
              </fill>
            </x14:dxf>
          </x14:cfRule>
          <xm:sqref>B26:AO27</xm:sqref>
        </x14:conditionalFormatting>
        <x14:conditionalFormatting xmlns:xm="http://schemas.microsoft.com/office/excel/2006/main">
          <x14:cfRule type="expression" priority="1" id="{A30038A6-8C57-43BC-AF6D-EDDF4B284F4B}">
            <xm:f>リスト!$F$2=TRUE</xm:f>
            <x14:dxf>
              <fill>
                <patternFill>
                  <bgColor theme="0"/>
                </patternFill>
              </fill>
            </x14:dxf>
          </x14:cfRule>
          <xm:sqref>C74:C75</xm:sqref>
        </x14:conditionalFormatting>
        <x14:conditionalFormatting xmlns:xm="http://schemas.microsoft.com/office/excel/2006/main">
          <x14:cfRule type="expression" priority="7" id="{5E4B01E4-0267-42A5-A69E-1A3CA0B6DF0F}">
            <xm:f>'\経済支援チーム\1_入学料・授業料免除\01授業料免除\申請書\R3-1【在学生用】2月\EXCEL申請書\[2021-1免除申請（留学生以外）.xlsx]リスト'!#REF!=TRUE</xm:f>
            <x14:dxf>
              <fill>
                <patternFill>
                  <bgColor theme="0"/>
                </patternFill>
              </fill>
            </x14:dxf>
          </x14:cfRule>
          <xm:sqref>C95:G96</xm:sqref>
        </x14:conditionalFormatting>
        <x14:conditionalFormatting xmlns:xm="http://schemas.microsoft.com/office/excel/2006/main">
          <x14:cfRule type="expression" priority="151" id="{81DCBCEC-AAA9-4D2A-81FB-E4FF2AD2FE5D}">
            <xm:f>リスト!$F$2=TRUE</xm:f>
            <x14:dxf>
              <fill>
                <patternFill>
                  <bgColor theme="0"/>
                </patternFill>
              </fill>
            </x14:dxf>
          </x14:cfRule>
          <xm:sqref>D78:AO82 D86:AO90 L74:AO75 C76:AO77 A64:AO69 C70:AO73 L83:AO83 L91:AO91 A111:AI120 I83 A100:AO110 A1:AO2 A3:S3 A4:AO9 A10:V10 Y10:AI10 AL10:AO10 A11:AO25 A26:A27 A28:AO47 A48 C48:AO48 A49:AO50 A51 C51:AO51 A52:AO54 A55:A56 G55:N56 U55:AO56 A57:AO58 A59:A60 AJ59:AO60 A61:AO61 G62:AO62 A62:A63 G63:AH63 AL63:AO63 A70:A92 D83 C85:AO85 D91 A93:AB94 H95:L95 S95:X95 A95:B96 A97:AO97 A98:F99 AG98:AO99 A121:A124 A125:B125 E125:AO125</xm:sqref>
        </x14:conditionalFormatting>
        <x14:conditionalFormatting xmlns:xm="http://schemas.microsoft.com/office/excel/2006/main">
          <x14:cfRule type="expression" priority="3" id="{1954996E-13A4-473C-96F1-064A6F1D418A}">
            <xm:f>リスト!$F$2=TRUE</xm:f>
            <x14:dxf>
              <fill>
                <patternFill>
                  <bgColor theme="0"/>
                </patternFill>
              </fill>
            </x14:dxf>
          </x14:cfRule>
          <xm:sqref>G98</xm:sqref>
        </x14:conditionalFormatting>
        <x14:conditionalFormatting xmlns:xm="http://schemas.microsoft.com/office/excel/2006/main">
          <x14:cfRule type="expression" priority="5" id="{A51DC37F-A6F7-4962-98CC-477EA2E9E500}">
            <xm:f>'\経済支援チーム\1_入学料・授業料免除\01授業料免除\申請書\R2-1【在学生用】\EXCEL申請書\[2020-1免除申請（留学生以外）.xlsx]リスト'!#REF!=TRUE</xm:f>
            <x14:dxf>
              <fill>
                <patternFill>
                  <bgColor theme="0"/>
                </patternFill>
              </fill>
            </x14:dxf>
          </x14:cfRule>
          <xm:sqref>H96:L96 S96:X96</xm:sqref>
        </x14:conditionalFormatting>
        <x14:conditionalFormatting xmlns:xm="http://schemas.microsoft.com/office/excel/2006/main">
          <x14:cfRule type="expression" priority="92" id="{D59B5880-B86F-4C54-8DC1-35B827590672}">
            <xm:f>リスト!$F$2=TRUE</xm:f>
            <x14:dxf>
              <fill>
                <patternFill>
                  <bgColor theme="0"/>
                </patternFill>
              </fill>
            </x14:dxf>
          </x14:cfRule>
          <xm:sqref>I91</xm:sqref>
        </x14:conditionalFormatting>
        <x14:conditionalFormatting xmlns:xm="http://schemas.microsoft.com/office/excel/2006/main">
          <x14:cfRule type="expression" priority="89" id="{CA298991-0E62-4948-81C3-CA573D76D63F}">
            <xm:f>リスト!$F$2=TRUE</xm:f>
            <x14:dxf>
              <fill>
                <patternFill>
                  <bgColor theme="0"/>
                </patternFill>
              </fill>
            </x14:dxf>
          </x14:cfRule>
          <xm:sqref>I83:L83 I91:L91</xm:sqref>
        </x14:conditionalFormatting>
        <x14:conditionalFormatting xmlns:xm="http://schemas.microsoft.com/office/excel/2006/main">
          <x14:cfRule type="expression" priority="149" id="{8DA635E8-4E5F-4E7D-A7F1-B5438EBC7881}">
            <xm:f>リスト!$F$2=TRUE</xm:f>
            <x14:dxf>
              <fill>
                <patternFill>
                  <bgColor theme="0"/>
                </patternFill>
              </fill>
            </x14:dxf>
          </x14:cfRule>
          <xm:sqref>K82</xm:sqref>
        </x14:conditionalFormatting>
        <x14:conditionalFormatting xmlns:xm="http://schemas.microsoft.com/office/excel/2006/main">
          <x14:cfRule type="expression" priority="147" id="{86E15058-666A-49AD-86E2-4D6A4DC92821}">
            <xm:f>リスト!$F$2=TRUE</xm:f>
            <x14:dxf>
              <fill>
                <patternFill>
                  <bgColor theme="0"/>
                </patternFill>
              </fill>
            </x14:dxf>
          </x14:cfRule>
          <xm:sqref>K88</xm:sqref>
        </x14:conditionalFormatting>
        <x14:conditionalFormatting xmlns:xm="http://schemas.microsoft.com/office/excel/2006/main">
          <x14:cfRule type="expression" priority="113" id="{AD2B4DE6-4D93-49F5-B367-5D18302227C9}">
            <xm:f>リスト!$F$2=TRUE</xm:f>
            <x14:dxf>
              <fill>
                <patternFill>
                  <bgColor theme="0"/>
                </patternFill>
              </fill>
            </x14:dxf>
          </x14:cfRule>
          <xm:sqref>L71</xm:sqref>
        </x14:conditionalFormatting>
        <x14:conditionalFormatting xmlns:xm="http://schemas.microsoft.com/office/excel/2006/main">
          <x14:cfRule type="expression" priority="142" id="{9551443B-5236-4C5D-B8E9-24F99C5DBA08}">
            <xm:f>リスト!$F$2=TRUE</xm:f>
            <x14:dxf>
              <fill>
                <patternFill>
                  <bgColor theme="0"/>
                </patternFill>
              </fill>
            </x14:dxf>
          </x14:cfRule>
          <xm:sqref>O75</xm:sqref>
        </x14:conditionalFormatting>
        <x14:conditionalFormatting xmlns:xm="http://schemas.microsoft.com/office/excel/2006/main">
          <x14:cfRule type="expression" priority="101" id="{1EC207F6-C0B5-494C-AD79-481CDEE20BA7}">
            <xm:f>リスト!$F$2=TRUE</xm:f>
            <x14:dxf>
              <fill>
                <patternFill>
                  <bgColor theme="0"/>
                </patternFill>
              </fill>
            </x14:dxf>
          </x14:cfRule>
          <xm:sqref>O116</xm:sqref>
        </x14:conditionalFormatting>
        <x14:conditionalFormatting xmlns:xm="http://schemas.microsoft.com/office/excel/2006/main">
          <x14:cfRule type="expression" priority="19" id="{89920412-F9A9-4B95-A729-C840BFE5D979}">
            <xm:f>'\経済支援チーム\1_入学料・授業料免除\01授業料免除\申請書\R3-1【在学生用】2月\EXCEL申請書\[2021-1免除申請（留学生以外）.xlsx]リスト'!#REF!=TRUE</xm:f>
            <x14:dxf>
              <fill>
                <patternFill>
                  <bgColor theme="0"/>
                </patternFill>
              </fill>
            </x14:dxf>
          </x14:cfRule>
          <xm:sqref>O55:T56</xm:sqref>
        </x14:conditionalFormatting>
        <x14:conditionalFormatting xmlns:xm="http://schemas.microsoft.com/office/excel/2006/main">
          <x14:cfRule type="expression" priority="115" id="{461602C6-8862-40E9-9317-159EA279DE24}">
            <xm:f>リスト!$F$2=TRUE</xm:f>
            <x14:dxf>
              <fill>
                <patternFill>
                  <bgColor theme="0"/>
                </patternFill>
              </fill>
            </x14:dxf>
          </x14:cfRule>
          <xm:sqref>Q69</xm:sqref>
        </x14:conditionalFormatting>
        <x14:conditionalFormatting xmlns:xm="http://schemas.microsoft.com/office/excel/2006/main">
          <x14:cfRule type="expression" priority="125" id="{F1CD008B-F4AB-49C4-A8C3-1195BEFCCD5D}">
            <xm:f>リスト!$F$2=TRUE</xm:f>
            <x14:dxf>
              <fill>
                <patternFill>
                  <bgColor theme="0"/>
                </patternFill>
              </fill>
            </x14:dxf>
          </x14:cfRule>
          <xm:sqref>Q76</xm:sqref>
        </x14:conditionalFormatting>
        <x14:conditionalFormatting xmlns:xm="http://schemas.microsoft.com/office/excel/2006/main">
          <x14:cfRule type="expression" priority="109" id="{8CC06AEB-9DBF-4AA3-ACAC-927F44A6272C}">
            <xm:f>リスト!$F$2=TRUE</xm:f>
            <x14:dxf>
              <fill>
                <patternFill>
                  <bgColor theme="0"/>
                </patternFill>
              </fill>
            </x14:dxf>
          </x14:cfRule>
          <xm:sqref>Q91 V91 AA91 AF91 AK91</xm:sqref>
        </x14:conditionalFormatting>
        <x14:conditionalFormatting xmlns:xm="http://schemas.microsoft.com/office/excel/2006/main">
          <x14:cfRule type="expression" priority="105" id="{52787E5D-657C-4C75-A762-3BF024A8F679}">
            <xm:f>リスト!$F$2=TRUE</xm:f>
            <x14:dxf>
              <fill>
                <patternFill>
                  <bgColor theme="0"/>
                </patternFill>
              </fill>
            </x14:dxf>
          </x14:cfRule>
          <xm:sqref>R115</xm:sqref>
        </x14:conditionalFormatting>
        <x14:conditionalFormatting xmlns:xm="http://schemas.microsoft.com/office/excel/2006/main">
          <x14:cfRule type="expression" priority="139" id="{EF6C7046-6442-471F-BB6E-52ECCF25D1A1}">
            <xm:f>リスト!$F$2=TRUE</xm:f>
            <x14:dxf>
              <fill>
                <patternFill>
                  <bgColor theme="0"/>
                </patternFill>
              </fill>
            </x14:dxf>
          </x14:cfRule>
          <xm:sqref>T75</xm:sqref>
        </x14:conditionalFormatting>
        <x14:conditionalFormatting xmlns:xm="http://schemas.microsoft.com/office/excel/2006/main">
          <x14:cfRule type="expression" priority="123" id="{11400BA3-ABF2-460D-A66C-0993EF95F679}">
            <xm:f>リスト!$F$2=TRUE</xm:f>
            <x14:dxf>
              <fill>
                <patternFill>
                  <bgColor theme="0"/>
                </patternFill>
              </fill>
            </x14:dxf>
          </x14:cfRule>
          <xm:sqref>V76</xm:sqref>
        </x14:conditionalFormatting>
        <x14:conditionalFormatting xmlns:xm="http://schemas.microsoft.com/office/excel/2006/main">
          <x14:cfRule type="expression" priority="136" id="{AD700039-4638-44CE-9F7C-E23EFE1B0CCD}">
            <xm:f>リスト!$F$2=TRUE</xm:f>
            <x14:dxf>
              <fill>
                <patternFill>
                  <bgColor theme="0"/>
                </patternFill>
              </fill>
            </x14:dxf>
          </x14:cfRule>
          <xm:sqref>Y75</xm:sqref>
        </x14:conditionalFormatting>
        <x14:conditionalFormatting xmlns:xm="http://schemas.microsoft.com/office/excel/2006/main">
          <x14:cfRule type="expression" priority="121" id="{09D9B888-2CF2-4C39-98C3-790442585B11}">
            <xm:f>リスト!$F$2=TRUE</xm:f>
            <x14:dxf>
              <fill>
                <patternFill>
                  <bgColor theme="0"/>
                </patternFill>
              </fill>
            </x14:dxf>
          </x14:cfRule>
          <xm:sqref>AA76</xm:sqref>
        </x14:conditionalFormatting>
        <x14:conditionalFormatting xmlns:xm="http://schemas.microsoft.com/office/excel/2006/main">
          <x14:cfRule type="expression" priority="133" id="{9449D981-5067-4427-A441-29E0A665A089}">
            <xm:f>リスト!$F$2=TRUE</xm:f>
            <x14:dxf>
              <fill>
                <patternFill>
                  <bgColor theme="0"/>
                </patternFill>
              </fill>
            </x14:dxf>
          </x14:cfRule>
          <xm:sqref>AD75</xm:sqref>
        </x14:conditionalFormatting>
        <x14:conditionalFormatting xmlns:xm="http://schemas.microsoft.com/office/excel/2006/main">
          <x14:cfRule type="expression" priority="34" id="{AE400245-BDBD-4289-80D8-6616CA42085F}">
            <xm:f>'\経済支援チーム\1_入学料・授業料免除\01授業料免除\申請書\R2-1【在学生用】\EXCEL申請書\[2020-1免除申請（留学生以外）.xlsx]リスト'!#REF!=TRUE</xm:f>
            <x14:dxf>
              <fill>
                <patternFill>
                  <bgColor theme="0"/>
                </patternFill>
              </fill>
            </x14:dxf>
          </x14:cfRule>
          <xm:sqref>AF59:AF60 X59:X60 B59:U60 AC59:AC60</xm:sqref>
        </x14:conditionalFormatting>
        <x14:conditionalFormatting xmlns:xm="http://schemas.microsoft.com/office/excel/2006/main">
          <x14:cfRule type="expression" priority="119" id="{4709E771-549F-4812-BCA0-45FB2F94A4A1}">
            <xm:f>リスト!$F$2=TRUE</xm:f>
            <x14:dxf>
              <fill>
                <patternFill>
                  <bgColor theme="0"/>
                </patternFill>
              </fill>
            </x14:dxf>
          </x14:cfRule>
          <xm:sqref>AF76</xm:sqref>
        </x14:conditionalFormatting>
        <x14:conditionalFormatting xmlns:xm="http://schemas.microsoft.com/office/excel/2006/main">
          <x14:cfRule type="expression" priority="130" id="{EFDDEFF9-52B1-4956-BA48-802303278E7D}">
            <xm:f>リスト!$F$2=TRUE</xm:f>
            <x14:dxf>
              <fill>
                <patternFill>
                  <bgColor theme="0"/>
                </patternFill>
              </fill>
            </x14:dxf>
          </x14:cfRule>
          <xm:sqref>AI75</xm:sqref>
        </x14:conditionalFormatting>
        <x14:conditionalFormatting xmlns:xm="http://schemas.microsoft.com/office/excel/2006/main">
          <x14:cfRule type="expression" priority="9" id="{6A0E1E6C-CA25-4AE1-BE07-B31E3E25A7A0}">
            <xm:f>'\経済支援チーム\1_入学料・授業料免除\01授業料免除\申請書\R3-1【在学生用】2月\EXCEL申請書\[2021-1免除申請（留学生以外）.xlsx]リスト'!#REF!=TRUE</xm:f>
            <x14:dxf>
              <fill>
                <patternFill>
                  <bgColor theme="0"/>
                </patternFill>
              </fill>
            </x14:dxf>
          </x14:cfRule>
          <xm:sqref>AI63:AJ63</xm:sqref>
        </x14:conditionalFormatting>
        <x14:conditionalFormatting xmlns:xm="http://schemas.microsoft.com/office/excel/2006/main">
          <x14:cfRule type="expression" priority="117" id="{E13A85FC-DF45-45D7-A074-2073DE73CEB3}">
            <xm:f>リスト!$F$2=TRUE</xm:f>
            <x14:dxf>
              <fill>
                <patternFill>
                  <bgColor theme="0"/>
                </patternFill>
              </fill>
            </x14:dxf>
          </x14:cfRule>
          <xm:sqref>AK76</xm:sqref>
        </x14:conditionalFormatting>
        <x14:conditionalFormatting xmlns:xm="http://schemas.microsoft.com/office/excel/2006/main">
          <x14:cfRule type="expression" priority="127" id="{5146900A-1D66-4988-99F0-155EB4D1E215}">
            <xm:f>リスト!$F$2=TRUE</xm:f>
            <x14:dxf>
              <fill>
                <patternFill>
                  <bgColor theme="0"/>
                </patternFill>
              </fill>
            </x14:dxf>
          </x14:cfRule>
          <xm:sqref>AN75</xm:sqref>
        </x14:conditionalFormatting>
        <x14:conditionalFormatting xmlns:xm="http://schemas.microsoft.com/office/excel/2006/main">
          <x14:cfRule type="expression" priority="95" id="{FCA680DC-BB9D-433A-B58C-08517946238D}">
            <xm:f>リスト!$F$2=TRUE</xm:f>
            <x14:dxf>
              <font>
                <color theme="1"/>
              </font>
            </x14:dxf>
          </x14:cfRule>
          <xm:sqref>AQ121:AS124</xm:sqref>
        </x14:conditionalFormatting>
      </x14:conditionalFormattings>
    </ext>
    <ext xmlns:x14="http://schemas.microsoft.com/office/spreadsheetml/2009/9/main" uri="{CCE6A557-97BC-4b89-ADB6-D9C93CAAB3DF}">
      <x14:dataValidations xmlns:xm="http://schemas.microsoft.com/office/excel/2006/main" xWindow="680" yWindow="836" count="1">
        <x14:dataValidation type="list" allowBlank="1" showInputMessage="1" showErrorMessage="1" xr:uid="{00000000-0002-0000-0000-000035000000}">
          <x14:formula1>
            <xm:f>リスト!$A$2:$A$10</xm:f>
          </x14:formula1>
          <xm:sqref>D9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36"/>
  <sheetViews>
    <sheetView topLeftCell="B1" zoomScale="90" zoomScaleNormal="90" workbookViewId="0">
      <selection activeCell="O18" sqref="O18"/>
    </sheetView>
  </sheetViews>
  <sheetFormatPr defaultRowHeight="13.5" x14ac:dyDescent="0.15"/>
  <cols>
    <col min="1" max="1" width="6" customWidth="1"/>
    <col min="2" max="2" width="14.125" customWidth="1"/>
    <col min="3" max="6" width="12.125" customWidth="1"/>
    <col min="8" max="8" width="18.125" customWidth="1"/>
    <col min="9" max="13" width="19.25" customWidth="1"/>
    <col min="14" max="14" width="31.5" bestFit="1" customWidth="1"/>
    <col min="15" max="15" width="19.25" customWidth="1"/>
    <col min="16" max="16" width="19.5" customWidth="1"/>
  </cols>
  <sheetData>
    <row r="1" spans="2:15" x14ac:dyDescent="0.15">
      <c r="B1" t="s">
        <v>211</v>
      </c>
      <c r="C1" s="54" t="s">
        <v>207</v>
      </c>
      <c r="D1" s="54" t="s">
        <v>208</v>
      </c>
      <c r="E1" s="54" t="s">
        <v>209</v>
      </c>
      <c r="F1" s="54" t="s">
        <v>210</v>
      </c>
      <c r="H1" s="85" t="s">
        <v>91</v>
      </c>
      <c r="I1" s="85" t="s">
        <v>108</v>
      </c>
      <c r="J1" s="85" t="s">
        <v>222</v>
      </c>
      <c r="K1" s="85" t="s">
        <v>109</v>
      </c>
      <c r="L1" s="85" t="s">
        <v>110</v>
      </c>
      <c r="M1" s="85" t="s">
        <v>111</v>
      </c>
      <c r="N1" s="85" t="s">
        <v>112</v>
      </c>
      <c r="O1" s="85" t="s">
        <v>113</v>
      </c>
    </row>
    <row r="2" spans="2:15" x14ac:dyDescent="0.15">
      <c r="B2" t="s">
        <v>196</v>
      </c>
      <c r="C2" s="55" t="b">
        <v>0</v>
      </c>
      <c r="D2" s="55" t="b">
        <v>0</v>
      </c>
      <c r="E2" t="b">
        <v>0</v>
      </c>
      <c r="F2" t="b">
        <v>0</v>
      </c>
      <c r="H2" t="s">
        <v>223</v>
      </c>
      <c r="I2" t="s">
        <v>114</v>
      </c>
      <c r="J2" t="s">
        <v>224</v>
      </c>
      <c r="K2" t="s">
        <v>123</v>
      </c>
      <c r="L2" t="s">
        <v>130</v>
      </c>
      <c r="M2" t="s">
        <v>143</v>
      </c>
      <c r="N2" t="s">
        <v>150</v>
      </c>
      <c r="O2" t="s">
        <v>113</v>
      </c>
    </row>
    <row r="3" spans="2:15" x14ac:dyDescent="0.15">
      <c r="B3" t="s">
        <v>8</v>
      </c>
      <c r="C3" s="55" t="b">
        <v>0</v>
      </c>
      <c r="D3" s="55" t="b">
        <v>0</v>
      </c>
      <c r="E3" t="b">
        <v>0</v>
      </c>
      <c r="H3" t="s">
        <v>225</v>
      </c>
      <c r="I3" t="s">
        <v>115</v>
      </c>
      <c r="J3" t="s">
        <v>226</v>
      </c>
      <c r="K3" t="s">
        <v>124</v>
      </c>
      <c r="L3" t="s">
        <v>131</v>
      </c>
      <c r="M3" t="s">
        <v>137</v>
      </c>
      <c r="N3" t="s">
        <v>151</v>
      </c>
      <c r="O3" t="s">
        <v>227</v>
      </c>
    </row>
    <row r="4" spans="2:15" x14ac:dyDescent="0.15">
      <c r="B4" t="s">
        <v>9</v>
      </c>
      <c r="C4" s="55"/>
      <c r="D4" s="55" t="b">
        <v>0</v>
      </c>
      <c r="E4" t="b">
        <v>0</v>
      </c>
      <c r="H4" t="s">
        <v>227</v>
      </c>
      <c r="I4" t="s">
        <v>116</v>
      </c>
      <c r="J4" t="s">
        <v>228</v>
      </c>
      <c r="K4" t="s">
        <v>125</v>
      </c>
      <c r="L4" t="s">
        <v>132</v>
      </c>
      <c r="M4" t="s">
        <v>138</v>
      </c>
      <c r="N4" t="s">
        <v>152</v>
      </c>
    </row>
    <row r="5" spans="2:15" x14ac:dyDescent="0.15">
      <c r="B5" t="s">
        <v>251</v>
      </c>
      <c r="C5" s="55"/>
      <c r="D5" s="55" t="b">
        <v>0</v>
      </c>
      <c r="E5" t="b">
        <v>0</v>
      </c>
      <c r="I5" t="s">
        <v>117</v>
      </c>
      <c r="J5" t="s">
        <v>229</v>
      </c>
      <c r="K5" t="s">
        <v>126</v>
      </c>
      <c r="L5" t="s">
        <v>133</v>
      </c>
      <c r="M5" t="s">
        <v>139</v>
      </c>
      <c r="N5" t="s">
        <v>153</v>
      </c>
    </row>
    <row r="6" spans="2:15" x14ac:dyDescent="0.15">
      <c r="B6" t="s">
        <v>230</v>
      </c>
      <c r="C6" s="55"/>
      <c r="D6" s="55" t="b">
        <v>0</v>
      </c>
      <c r="I6" t="s">
        <v>118</v>
      </c>
      <c r="J6" t="s">
        <v>231</v>
      </c>
      <c r="K6" t="s">
        <v>127</v>
      </c>
      <c r="L6" t="s">
        <v>134</v>
      </c>
      <c r="M6" t="s">
        <v>140</v>
      </c>
      <c r="N6" t="s">
        <v>154</v>
      </c>
    </row>
    <row r="7" spans="2:15" x14ac:dyDescent="0.15">
      <c r="B7" t="s">
        <v>232</v>
      </c>
      <c r="C7" s="55"/>
      <c r="D7" s="55" t="b">
        <v>0</v>
      </c>
      <c r="I7" t="s">
        <v>119</v>
      </c>
      <c r="J7" t="s">
        <v>227</v>
      </c>
      <c r="K7" t="s">
        <v>128</v>
      </c>
      <c r="L7" t="s">
        <v>135</v>
      </c>
      <c r="M7" t="s">
        <v>141</v>
      </c>
      <c r="N7" t="s">
        <v>92</v>
      </c>
    </row>
    <row r="8" spans="2:15" x14ac:dyDescent="0.15">
      <c r="I8" t="s">
        <v>120</v>
      </c>
      <c r="K8" t="s">
        <v>129</v>
      </c>
      <c r="L8" t="s">
        <v>136</v>
      </c>
      <c r="M8" t="s">
        <v>142</v>
      </c>
      <c r="N8" t="s">
        <v>155</v>
      </c>
    </row>
    <row r="9" spans="2:15" x14ac:dyDescent="0.15">
      <c r="I9" t="s">
        <v>121</v>
      </c>
      <c r="K9" t="s">
        <v>227</v>
      </c>
      <c r="L9" t="s">
        <v>227</v>
      </c>
      <c r="M9" t="s">
        <v>144</v>
      </c>
      <c r="N9" t="s">
        <v>156</v>
      </c>
    </row>
    <row r="10" spans="2:15" x14ac:dyDescent="0.15">
      <c r="I10" t="s">
        <v>122</v>
      </c>
      <c r="M10" t="s">
        <v>145</v>
      </c>
      <c r="N10" t="s">
        <v>157</v>
      </c>
    </row>
    <row r="11" spans="2:15" x14ac:dyDescent="0.15">
      <c r="I11" t="s">
        <v>227</v>
      </c>
      <c r="M11" t="s">
        <v>146</v>
      </c>
      <c r="N11" t="s">
        <v>158</v>
      </c>
    </row>
    <row r="12" spans="2:15" x14ac:dyDescent="0.15">
      <c r="M12" t="s">
        <v>147</v>
      </c>
      <c r="N12" t="s">
        <v>160</v>
      </c>
    </row>
    <row r="13" spans="2:15" x14ac:dyDescent="0.15">
      <c r="M13" t="s">
        <v>148</v>
      </c>
      <c r="N13" t="s">
        <v>164</v>
      </c>
    </row>
    <row r="14" spans="2:15" x14ac:dyDescent="0.15">
      <c r="M14" t="s">
        <v>149</v>
      </c>
      <c r="N14" t="s">
        <v>165</v>
      </c>
    </row>
    <row r="15" spans="2:15" x14ac:dyDescent="0.15">
      <c r="M15" t="s">
        <v>253</v>
      </c>
      <c r="N15" t="s">
        <v>166</v>
      </c>
    </row>
    <row r="16" spans="2:15" x14ac:dyDescent="0.15">
      <c r="M16" t="s">
        <v>252</v>
      </c>
      <c r="N16" t="s">
        <v>168</v>
      </c>
    </row>
    <row r="17" spans="8:16" x14ac:dyDescent="0.15">
      <c r="M17" t="s">
        <v>227</v>
      </c>
      <c r="N17" t="s">
        <v>169</v>
      </c>
    </row>
    <row r="18" spans="8:16" x14ac:dyDescent="0.15">
      <c r="N18" t="s">
        <v>170</v>
      </c>
    </row>
    <row r="19" spans="8:16" x14ac:dyDescent="0.15">
      <c r="N19" t="s">
        <v>159</v>
      </c>
    </row>
    <row r="20" spans="8:16" x14ac:dyDescent="0.15">
      <c r="N20" t="s">
        <v>161</v>
      </c>
    </row>
    <row r="21" spans="8:16" x14ac:dyDescent="0.15">
      <c r="N21" t="s">
        <v>167</v>
      </c>
    </row>
    <row r="22" spans="8:16" x14ac:dyDescent="0.15">
      <c r="N22" t="s">
        <v>162</v>
      </c>
    </row>
    <row r="23" spans="8:16" x14ac:dyDescent="0.15">
      <c r="N23" t="s">
        <v>163</v>
      </c>
    </row>
    <row r="24" spans="8:16" x14ac:dyDescent="0.15">
      <c r="N24" t="s">
        <v>242</v>
      </c>
    </row>
    <row r="25" spans="8:16" x14ac:dyDescent="0.15">
      <c r="N25" t="s">
        <v>243</v>
      </c>
    </row>
    <row r="26" spans="8:16" x14ac:dyDescent="0.15">
      <c r="N26" t="s">
        <v>254</v>
      </c>
    </row>
    <row r="27" spans="8:16" x14ac:dyDescent="0.15">
      <c r="N27" t="s">
        <v>227</v>
      </c>
    </row>
    <row r="30" spans="8:16" x14ac:dyDescent="0.15">
      <c r="H30" s="85" t="s">
        <v>10</v>
      </c>
      <c r="I30" s="85" t="s">
        <v>11</v>
      </c>
      <c r="J30" s="85" t="s">
        <v>12</v>
      </c>
      <c r="K30" s="85" t="s">
        <v>13</v>
      </c>
      <c r="L30" s="85" t="s">
        <v>14</v>
      </c>
      <c r="M30" s="85" t="s">
        <v>15</v>
      </c>
      <c r="N30" s="85" t="s">
        <v>16</v>
      </c>
      <c r="O30" s="85" t="s">
        <v>17</v>
      </c>
      <c r="P30" s="85" t="s">
        <v>18</v>
      </c>
    </row>
    <row r="31" spans="8:16" x14ac:dyDescent="0.15">
      <c r="H31" t="s">
        <v>87</v>
      </c>
      <c r="I31" t="s">
        <v>233</v>
      </c>
      <c r="J31" t="s">
        <v>91</v>
      </c>
      <c r="K31" t="s">
        <v>94</v>
      </c>
      <c r="L31" t="s">
        <v>97</v>
      </c>
      <c r="M31" t="s">
        <v>103</v>
      </c>
      <c r="N31" t="s">
        <v>16</v>
      </c>
      <c r="O31" t="s">
        <v>227</v>
      </c>
      <c r="P31" t="s">
        <v>227</v>
      </c>
    </row>
    <row r="32" spans="8:16" x14ac:dyDescent="0.15">
      <c r="H32" t="s">
        <v>88</v>
      </c>
      <c r="I32" t="s">
        <v>90</v>
      </c>
      <c r="J32" t="s">
        <v>92</v>
      </c>
      <c r="K32" t="s">
        <v>95</v>
      </c>
      <c r="L32" t="s">
        <v>98</v>
      </c>
      <c r="M32" t="s">
        <v>104</v>
      </c>
      <c r="N32" t="s">
        <v>106</v>
      </c>
    </row>
    <row r="33" spans="8:14" x14ac:dyDescent="0.15">
      <c r="H33" t="s">
        <v>89</v>
      </c>
      <c r="J33" t="s">
        <v>93</v>
      </c>
      <c r="K33" t="s">
        <v>96</v>
      </c>
      <c r="L33" t="s">
        <v>99</v>
      </c>
      <c r="M33" t="s">
        <v>105</v>
      </c>
      <c r="N33" t="s">
        <v>107</v>
      </c>
    </row>
    <row r="34" spans="8:14" x14ac:dyDescent="0.15">
      <c r="L34" t="s">
        <v>100</v>
      </c>
    </row>
    <row r="35" spans="8:14" x14ac:dyDescent="0.15">
      <c r="L35" t="s">
        <v>101</v>
      </c>
    </row>
    <row r="36" spans="8:14" x14ac:dyDescent="0.15">
      <c r="L36" t="s">
        <v>102</v>
      </c>
    </row>
  </sheetData>
  <phoneticPr fontId="1"/>
  <conditionalFormatting sqref="A1:F1 A2:B4 B5:B9 A5:A11 C8:D10 A13">
    <cfRule type="expression" dxfId="1" priority="2">
      <formula>CELL("protect",A1)=0</formula>
    </cfRule>
  </conditionalFormatting>
  <conditionalFormatting sqref="H30:P30">
    <cfRule type="expression" dxfId="0" priority="1">
      <formula>CELL("protect",H30)=0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20</vt:i4>
      </vt:variant>
    </vt:vector>
  </HeadingPairs>
  <TitlesOfParts>
    <vt:vector size="22" baseType="lpstr">
      <vt:lpstr>申請書</vt:lpstr>
      <vt:lpstr>リスト</vt:lpstr>
      <vt:lpstr>申請書!Print_Area</vt:lpstr>
      <vt:lpstr>システム情報工学</vt:lpstr>
      <vt:lpstr>ビジネス科学</vt:lpstr>
      <vt:lpstr>医</vt:lpstr>
      <vt:lpstr>学群</vt:lpstr>
      <vt:lpstr>教育</vt:lpstr>
      <vt:lpstr>芸術専門</vt:lpstr>
      <vt:lpstr>研究科</vt:lpstr>
      <vt:lpstr>社会・国際</vt:lpstr>
      <vt:lpstr>情報</vt:lpstr>
      <vt:lpstr>人間</vt:lpstr>
      <vt:lpstr>人間総合科学</vt:lpstr>
      <vt:lpstr>人文・文化</vt:lpstr>
      <vt:lpstr>人文社会科学</vt:lpstr>
      <vt:lpstr>図書館情報メディア</vt:lpstr>
      <vt:lpstr>数理物質科学</vt:lpstr>
      <vt:lpstr>生命環境</vt:lpstr>
      <vt:lpstr>生命環境科学</vt:lpstr>
      <vt:lpstr>体育専門</vt:lpstr>
      <vt:lpstr>理工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2016-06-03T06:29:00Z</dcterms:created>
  <dcterms:modified xsi:type="dcterms:W3CDTF">2025-08-26T06:39:37Z</dcterms:modified>
</cp:coreProperties>
</file>